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TRANSPARENCIA\2020\"/>
    </mc:Choice>
  </mc:AlternateContent>
  <bookViews>
    <workbookView xWindow="0" yWindow="0" windowWidth="23040" windowHeight="8640"/>
  </bookViews>
  <sheets>
    <sheet name="Hoja1" sheetId="1" r:id="rId1"/>
  </sheets>
  <definedNames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0" i="1" l="1"/>
  <c r="E278" i="1"/>
  <c r="E271" i="1"/>
  <c r="E270" i="1" s="1"/>
  <c r="E242" i="1"/>
  <c r="E239" i="1"/>
  <c r="E226" i="1"/>
  <c r="E225" i="1" s="1"/>
  <c r="E215" i="1"/>
  <c r="E214" i="1"/>
  <c r="E212" i="1"/>
  <c r="E208" i="1"/>
  <c r="E198" i="1"/>
  <c r="E190" i="1"/>
  <c r="E189" i="1" s="1"/>
  <c r="E188" i="1" s="1"/>
  <c r="E186" i="1"/>
  <c r="E175" i="1"/>
  <c r="E168" i="1"/>
  <c r="E165" i="1" s="1"/>
  <c r="E164" i="1" s="1"/>
  <c r="E162" i="1"/>
  <c r="E160" i="1"/>
  <c r="E158" i="1"/>
  <c r="E156" i="1"/>
  <c r="E155" i="1"/>
  <c r="E145" i="1"/>
  <c r="E139" i="1" s="1"/>
  <c r="E135" i="1"/>
  <c r="E123" i="1"/>
  <c r="E106" i="1"/>
  <c r="E97" i="1"/>
  <c r="E93" i="1"/>
  <c r="E78" i="1"/>
  <c r="E70" i="1"/>
  <c r="E68" i="1"/>
  <c r="E66" i="1"/>
  <c r="E62" i="1"/>
  <c r="E58" i="1"/>
  <c r="E56" i="1" s="1"/>
  <c r="E52" i="1" s="1"/>
  <c r="E53" i="1"/>
  <c r="E46" i="1"/>
  <c r="E45" i="1" s="1"/>
  <c r="E38" i="1"/>
  <c r="E37" i="1"/>
  <c r="E33" i="1"/>
  <c r="E29" i="1"/>
  <c r="E25" i="1"/>
  <c r="E21" i="1"/>
  <c r="E20" i="1" s="1"/>
  <c r="E12" i="1"/>
  <c r="E11" i="1"/>
  <c r="E8" i="1"/>
  <c r="E7" i="1" l="1"/>
  <c r="E282" i="1" s="1"/>
</calcChain>
</file>

<file path=xl/sharedStrings.xml><?xml version="1.0" encoding="utf-8"?>
<sst xmlns="http://schemas.openxmlformats.org/spreadsheetml/2006/main" count="391" uniqueCount="267">
  <si>
    <t>MUNICIPIO DE GUAYMAS SONORA</t>
  </si>
  <si>
    <t>ADMINISTRACION MUNICIPAL 2018-2021</t>
  </si>
  <si>
    <t>INGRESOS MENSUALES POR CONCEPTO DE RECAUDACION MUNICIPAL, PARTICIPACIONES Y APORTACIONES FEDERALES Y ESTATALES</t>
  </si>
  <si>
    <t>Clave</t>
  </si>
  <si>
    <t>Descripción</t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</si>
  <si>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</si>
  <si>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</si>
  <si>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</si>
  <si>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</si>
  <si>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</si>
  <si>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</si>
  <si>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</si>
  <si>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</si>
  <si>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>3.- Predial Rústico</t>
  </si>
  <si>
    <t>4.- Recuperación de rezagos rústico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</si>
  <si>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</si>
  <si>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</si>
  <si>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</si>
  <si>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</si>
  <si>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</si>
  <si>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</si>
  <si>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</si>
  <si>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</si>
  <si>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</si>
  <si>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</si>
  <si>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</si>
  <si>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</si>
  <si>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</si>
  <si>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</si>
  <si>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</si>
  <si>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</si>
  <si>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</si>
  <si>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</si>
  <si>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</si>
  <si>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</si>
  <si>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</si>
  <si>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</si>
  <si>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</si>
  <si>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</si>
  <si>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</si>
  <si>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</si>
  <si>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</si>
  <si>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</si>
  <si>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</si>
  <si>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</si>
  <si>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</si>
  <si>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</si>
  <si>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</si>
  <si>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</si>
  <si>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</si>
  <si>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</si>
  <si>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</si>
  <si>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</si>
  <si>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</si>
  <si>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</si>
  <si>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</si>
  <si>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</si>
  <si>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</si>
  <si>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</si>
  <si>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</si>
  <si>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</si>
  <si>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Exámen para obtención de licencia </t>
  </si>
  <si>
    <t xml:space="preserve">2.- Exámen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</si>
  <si>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</si>
  <si>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</si>
  <si>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</si>
  <si>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</si>
  <si>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</si>
  <si>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</si>
  <si>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</si>
  <si>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</si>
  <si>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</si>
  <si>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</si>
  <si>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</si>
  <si>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</si>
  <si>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</si>
  <si>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</si>
  <si>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</si>
  <si>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</si>
  <si>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</si>
  <si>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</si>
  <si>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</si>
  <si>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>14.- Permiso o Concesiones Para Aprovechamineto de la Vía Pública.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</si>
  <si>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</si>
  <si>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</si>
  <si>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</si>
  <si>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</si>
  <si>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</si>
  <si>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</si>
  <si>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</si>
  <si>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</si>
  <si>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</si>
  <si>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</si>
  <si>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</si>
  <si>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</si>
  <si>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</si>
  <si>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</si>
  <si>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</si>
  <si>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</si>
  <si>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</si>
  <si>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</si>
  <si>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</si>
  <si>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</si>
  <si>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</si>
  <si>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</si>
  <si>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</si>
  <si>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</si>
  <si>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</si>
  <si>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</si>
  <si>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</si>
  <si>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</si>
  <si>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</si>
  <si>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>16.- Fábrica de cerveza artesanal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</si>
  <si>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</si>
  <si>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</si>
  <si>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</si>
  <si>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</si>
  <si>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</si>
  <si>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</si>
  <si>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</si>
  <si>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</si>
  <si>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</si>
  <si>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</si>
  <si>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</si>
  <si>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</si>
  <si>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</si>
  <si>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</si>
  <si>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</si>
  <si>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</si>
  <si>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</si>
  <si>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</si>
  <si>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</si>
  <si>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</si>
  <si>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</si>
  <si>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</si>
  <si>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</si>
  <si>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</si>
  <si>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</si>
  <si>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</si>
  <si>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d) Anuencia comercio Ambulante en playas y Zona Federal Marítimo Terrestre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</si>
  <si>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</si>
  <si>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</si>
  <si>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</si>
  <si>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</si>
  <si>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11.- Servicios relacionados con el acceso a la información pública.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</si>
  <si>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</si>
  <si>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</si>
  <si>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</si>
  <si>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</si>
  <si>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</si>
  <si>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</si>
  <si>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</si>
  <si>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</si>
  <si>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</si>
  <si>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</si>
  <si>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</si>
  <si>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</si>
  <si>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</si>
  <si>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</si>
  <si>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</si>
  <si>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</si>
  <si>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</si>
  <si>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</si>
  <si>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</si>
  <si>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</si>
  <si>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</si>
  <si>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</si>
  <si>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</si>
  <si>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</si>
  <si>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</si>
  <si>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</si>
  <si>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>Productos de Capital</t>
  </si>
  <si>
    <t xml:space="preserve">Aprovechamientos de Tipo Corriente </t>
  </si>
  <si>
    <t>1.- Policía</t>
  </si>
  <si>
    <t>2.- Tránsito</t>
  </si>
  <si>
    <t>3- Pleaneación y Control Urbano</t>
  </si>
  <si>
    <t>4- Multas de Ecología</t>
  </si>
  <si>
    <t>5 .- Multas de vendedores ambulantes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</si>
  <si>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</si>
  <si>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</si>
  <si>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</si>
  <si>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</si>
  <si>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</si>
  <si>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</si>
  <si>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</si>
  <si>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</si>
  <si>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</si>
  <si>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</si>
  <si>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</si>
  <si>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</si>
  <si>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>Aprovechamientos Patrimoniales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</si>
  <si>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</si>
  <si>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</si>
  <si>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</si>
  <si>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</si>
  <si>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</si>
  <si>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</si>
  <si>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</si>
  <si>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</si>
  <si>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</si>
  <si>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</si>
  <si>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</si>
  <si>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</si>
  <si>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</si>
  <si>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</si>
  <si>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</si>
  <si>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</si>
  <si>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>Fondo de impuesto especial sobre producción y servicio a bebidas, alcohol y tabaco.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</si>
  <si>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</si>
  <si>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</si>
  <si>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</si>
  <si>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>Fondo de fiscalización y recaudación.</t>
  </si>
  <si>
    <t>Fondo de IEPS a la gasolina y diesel Art. 2° A Fracción II</t>
  </si>
  <si>
    <t xml:space="preserve">0.136% de la recaudación federal participable </t>
  </si>
  <si>
    <t>Participación ISR Art. 3-B Ley de Coordinación Fiscal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</si>
  <si>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</si>
  <si>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</si>
  <si>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</si>
  <si>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</si>
  <si>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</si>
  <si>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</si>
  <si>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</si>
  <si>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</si>
  <si>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</si>
  <si>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</si>
  <si>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</si>
  <si>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</si>
  <si>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</si>
  <si>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</si>
  <si>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</si>
  <si>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</si>
  <si>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</si>
  <si>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</si>
  <si>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</si>
  <si>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</si>
  <si>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</si>
  <si>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</si>
  <si>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</si>
  <si>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</si>
  <si>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</si>
  <si>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</si>
  <si>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</si>
  <si>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</si>
  <si>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</si>
  <si>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</si>
  <si>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</si>
  <si>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</si>
  <si>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</si>
  <si>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</si>
  <si>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</si>
  <si>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</si>
  <si>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</si>
  <si>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Pensiones y Jubilaciones</t>
  </si>
  <si>
    <t>ABRIL</t>
  </si>
  <si>
    <t>MAYO</t>
  </si>
  <si>
    <t>JUNIO</t>
  </si>
  <si>
    <t>Fondo de Operación de Obras Sonora SI</t>
  </si>
  <si>
    <t>DEL 01 DE ABRIL AL 30 DE JUNIO DE 2020</t>
  </si>
  <si>
    <r>
      <t>Impuestos</t>
    </r>
    <r>
      <rPr>
        <sz val="11"/>
        <color theme="1"/>
        <rFont val="Arial Narrow"/>
        <family val="2"/>
      </rPr>
      <t xml:space="preserve"> </t>
    </r>
  </si>
  <si>
    <r>
      <t>Contribuciones de Mejoras</t>
    </r>
    <r>
      <rPr>
        <sz val="11"/>
        <color theme="1"/>
        <rFont val="Arial Narrow"/>
        <family val="2"/>
      </rPr>
      <t xml:space="preserve"> </t>
    </r>
  </si>
  <si>
    <r>
      <t>Derechos</t>
    </r>
    <r>
      <rPr>
        <sz val="11"/>
        <color theme="1"/>
        <rFont val="Arial Narrow"/>
        <family val="2"/>
      </rPr>
      <t xml:space="preserve"> </t>
    </r>
  </si>
  <si>
    <r>
      <t>Productos</t>
    </r>
    <r>
      <rPr>
        <sz val="11"/>
        <color theme="1"/>
        <rFont val="Arial Narrow"/>
        <family val="2"/>
      </rPr>
      <t xml:space="preserve"> </t>
    </r>
  </si>
  <si>
    <r>
      <t>Aprovechamientos</t>
    </r>
    <r>
      <rPr>
        <sz val="11"/>
        <color theme="1"/>
        <rFont val="Arial Narrow"/>
        <family val="2"/>
      </rPr>
      <t xml:space="preserve"> </t>
    </r>
  </si>
  <si>
    <r>
      <t>Ingresos por Venta de Bienes y Servicios (Paramunicipales)</t>
    </r>
    <r>
      <rPr>
        <sz val="11"/>
        <color theme="1"/>
        <rFont val="Arial Narrow"/>
        <family val="2"/>
      </rPr>
      <t xml:space="preserve"> </t>
    </r>
  </si>
  <si>
    <r>
      <t>Participaciones y Aportaciones</t>
    </r>
    <r>
      <rPr>
        <sz val="11"/>
        <color theme="1"/>
        <rFont val="Arial Narrow"/>
        <family val="2"/>
      </rPr>
      <t xml:space="preserve"> </t>
    </r>
  </si>
  <si>
    <r>
      <t>Transferencias, Asignaciones, Subsidios y Otras Ayudas</t>
    </r>
    <r>
      <rPr>
        <sz val="11"/>
        <color theme="1"/>
        <rFont val="Arial Narrow"/>
        <family val="2"/>
      </rPr>
      <t xml:space="preserve"> </t>
    </r>
  </si>
  <si>
    <r>
      <t>TOTAL PRESUPUESTO</t>
    </r>
    <r>
      <rPr>
        <sz val="11"/>
        <color theme="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</si>
</sst>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2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4" fontId="12" fillId="0" borderId="0" xfId="0" applyNumberFormat="1" applyFont="1"/>
    <xf numFmtId="4" fontId="10" fillId="0" borderId="0" xfId="0" applyNumberFormat="1" applyFont="1"/>
    <xf numFmtId="2" fontId="8" fillId="2" borderId="1" xfId="0" applyNumberFormat="1" applyFont="1" applyFill="1" applyBorder="1" applyAlignment="1">
      <alignment horizontal="left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left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4" fontId="13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vertical="top" wrapText="1"/>
    </xf>
    <xf numFmtId="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Fill="1" applyBorder="1" applyAlignment="1">
      <alignment vertical="top" wrapText="1"/>
    </xf>
    <xf numFmtId="4" fontId="14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center" vertical="top"/>
    </xf>
    <xf numFmtId="0" fontId="14" fillId="0" borderId="3" xfId="0" applyFont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center" vertical="top" wrapText="1"/>
    </xf>
    <xf numFmtId="4" fontId="15" fillId="0" borderId="3" xfId="0" applyNumberFormat="1" applyFont="1" applyBorder="1" applyAlignment="1">
      <alignment horizontal="right" vertical="center" wrapText="1"/>
    </xf>
    <xf numFmtId="0" fontId="15" fillId="0" borderId="0" xfId="0" applyFont="1" applyFill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vertical="top" wrapText="1"/>
    </xf>
    <xf numFmtId="164" fontId="18" fillId="2" borderId="5" xfId="0" applyNumberFormat="1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0</xdr:col>
      <xdr:colOff>495300</xdr:colOff>
      <xdr:row>2</xdr:row>
      <xdr:rowOff>142946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0"/>
          <a:ext cx="480060" cy="60776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952500</xdr:colOff>
      <xdr:row>0</xdr:row>
      <xdr:rowOff>76201</xdr:rowOff>
    </xdr:from>
    <xdr:to>
      <xdr:col>4</xdr:col>
      <xdr:colOff>982979</xdr:colOff>
      <xdr:row>1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76201"/>
          <a:ext cx="1272539" cy="350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tabSelected="1" workbookViewId="0">
      <selection activeCell="G7" sqref="G7"/>
    </sheetView>
  </sheetViews>
  <sheetFormatPr baseColWidth="10" defaultRowHeight="15" x14ac:dyDescent="0.3"/>
  <cols>
    <col min="1" max="1" width="18.44140625" style="8" customWidth="1"/>
    <col min="2" max="2" width="52.33203125" style="9" customWidth="1"/>
    <col min="3" max="3" width="18.109375" style="10" bestFit="1" customWidth="1"/>
    <col min="4" max="5" width="18.109375" style="11" bestFit="1" customWidth="1"/>
  </cols>
  <sheetData>
    <row r="1" spans="1:5" ht="21.6" customHeight="1" x14ac:dyDescent="0.4">
      <c r="A1" s="1" t="s">
        <v>0</v>
      </c>
      <c r="B1" s="1"/>
      <c r="C1" s="1"/>
      <c r="D1" s="1"/>
      <c r="E1" s="1"/>
    </row>
    <row r="2" spans="1:5" ht="15" customHeight="1" x14ac:dyDescent="0.3">
      <c r="A2" s="2" t="s">
        <v>1</v>
      </c>
      <c r="B2" s="2"/>
      <c r="C2" s="2"/>
      <c r="D2" s="2"/>
      <c r="E2" s="2"/>
    </row>
    <row r="3" spans="1:5" ht="15" customHeight="1" x14ac:dyDescent="0.3">
      <c r="A3" s="3" t="s">
        <v>2</v>
      </c>
      <c r="B3" s="3"/>
      <c r="C3" s="3"/>
      <c r="D3" s="3"/>
      <c r="E3" s="3"/>
    </row>
    <row r="4" spans="1:5" s="5" customFormat="1" ht="21.6" thickBot="1" x14ac:dyDescent="0.35">
      <c r="A4" s="4" t="s">
        <v>257</v>
      </c>
      <c r="B4" s="4"/>
      <c r="C4" s="4"/>
      <c r="D4" s="4"/>
      <c r="E4" s="4"/>
    </row>
    <row r="5" spans="1:5" ht="15" customHeight="1" x14ac:dyDescent="0.3">
      <c r="A5" s="12" t="s">
        <v>3</v>
      </c>
      <c r="B5" s="13" t="s">
        <v>4</v>
      </c>
      <c r="C5" s="14" t="s">
        <v>253</v>
      </c>
      <c r="D5" s="14" t="s">
        <v>254</v>
      </c>
      <c r="E5" s="14" t="s">
        <v>255</v>
      </c>
    </row>
    <row r="6" spans="1:5" ht="15.75" customHeight="1" thickBot="1" x14ac:dyDescent="0.35">
      <c r="A6" s="15"/>
      <c r="B6" s="16"/>
      <c r="C6" s="17"/>
      <c r="D6" s="17"/>
      <c r="E6" s="17"/>
    </row>
    <row r="7" spans="1:5" ht="14.4" x14ac:dyDescent="0.3">
      <c r="A7" s="18">
        <v>1000</v>
      </c>
      <c r="B7" s="19" t="s">
        <v>258</v>
      </c>
      <c r="C7" s="20">
        <v>6604229.5700000012</v>
      </c>
      <c r="D7" s="20">
        <v>5592388.1499999994</v>
      </c>
      <c r="E7" s="20">
        <f t="shared" ref="E7" si="0">+E8+E11+E20+E37</f>
        <v>6170368.1499999994</v>
      </c>
    </row>
    <row r="8" spans="1:5" ht="14.4" x14ac:dyDescent="0.3">
      <c r="A8" s="21">
        <v>1100</v>
      </c>
      <c r="B8" s="22" t="s">
        <v>5</v>
      </c>
      <c r="C8" s="23">
        <v>0</v>
      </c>
      <c r="D8" s="23">
        <v>0</v>
      </c>
      <c r="E8" s="23">
        <f t="shared" ref="E8" si="1">+E9+E10</f>
        <v>0</v>
      </c>
    </row>
    <row r="9" spans="1:5" ht="14.4" x14ac:dyDescent="0.3">
      <c r="A9" s="24">
        <v>1102</v>
      </c>
      <c r="B9" s="25" t="s">
        <v>6</v>
      </c>
      <c r="C9" s="26">
        <v>0</v>
      </c>
      <c r="D9" s="26">
        <v>0</v>
      </c>
      <c r="E9" s="26">
        <v>0</v>
      </c>
    </row>
    <row r="10" spans="1:5" ht="14.4" x14ac:dyDescent="0.3">
      <c r="A10" s="24">
        <v>1103</v>
      </c>
      <c r="B10" s="25" t="s">
        <v>7</v>
      </c>
      <c r="C10" s="26">
        <v>0</v>
      </c>
      <c r="D10" s="26">
        <v>0</v>
      </c>
      <c r="E10" s="26">
        <v>0</v>
      </c>
    </row>
    <row r="11" spans="1:5" ht="14.4" x14ac:dyDescent="0.3">
      <c r="A11" s="21">
        <v>1200</v>
      </c>
      <c r="B11" s="22" t="s">
        <v>8</v>
      </c>
      <c r="C11" s="23">
        <v>6055305.8800000008</v>
      </c>
      <c r="D11" s="23">
        <v>4917984.8</v>
      </c>
      <c r="E11" s="23">
        <f t="shared" ref="E11" si="2">+E12+E17+E18+E19</f>
        <v>5580110.6999999993</v>
      </c>
    </row>
    <row r="12" spans="1:5" ht="14.4" x14ac:dyDescent="0.3">
      <c r="A12" s="24">
        <v>1201</v>
      </c>
      <c r="B12" s="25" t="s">
        <v>9</v>
      </c>
      <c r="C12" s="26">
        <v>2255734.9900000002</v>
      </c>
      <c r="D12" s="26">
        <v>3150879.3699999996</v>
      </c>
      <c r="E12" s="26">
        <f t="shared" ref="E12" si="3">SUM(E13:E16)</f>
        <v>2457656.71</v>
      </c>
    </row>
    <row r="13" spans="1:5" ht="14.4" x14ac:dyDescent="0.3">
      <c r="A13" s="24" t="s">
        <v>10</v>
      </c>
      <c r="B13" s="25" t="s">
        <v>11</v>
      </c>
      <c r="C13" s="26">
        <v>1011621.01</v>
      </c>
      <c r="D13" s="26">
        <v>1987408.33</v>
      </c>
      <c r="E13" s="26">
        <v>1482257.54</v>
      </c>
    </row>
    <row r="14" spans="1:5" ht="14.4" x14ac:dyDescent="0.3">
      <c r="A14" s="24" t="s">
        <v>10</v>
      </c>
      <c r="B14" s="25" t="s">
        <v>12</v>
      </c>
      <c r="C14" s="26">
        <v>1239057.8999999999</v>
      </c>
      <c r="D14" s="26">
        <v>1094012.6399999999</v>
      </c>
      <c r="E14" s="26">
        <v>718654.13</v>
      </c>
    </row>
    <row r="15" spans="1:5" ht="14.4" x14ac:dyDescent="0.3">
      <c r="A15" s="24" t="s">
        <v>10</v>
      </c>
      <c r="B15" s="27" t="s">
        <v>13</v>
      </c>
      <c r="C15" s="28">
        <v>2489.37</v>
      </c>
      <c r="D15" s="28">
        <v>40535.760000000002</v>
      </c>
      <c r="E15" s="28">
        <v>193839.12</v>
      </c>
    </row>
    <row r="16" spans="1:5" ht="14.4" x14ac:dyDescent="0.3">
      <c r="A16" s="24" t="s">
        <v>10</v>
      </c>
      <c r="B16" s="27" t="s">
        <v>14</v>
      </c>
      <c r="C16" s="28">
        <v>2566.71</v>
      </c>
      <c r="D16" s="28">
        <v>28922.639999999999</v>
      </c>
      <c r="E16" s="28">
        <v>62905.919999999998</v>
      </c>
    </row>
    <row r="17" spans="1:5" ht="14.4" x14ac:dyDescent="0.3">
      <c r="A17" s="24">
        <v>1202</v>
      </c>
      <c r="B17" s="25" t="s">
        <v>15</v>
      </c>
      <c r="C17" s="26">
        <v>3799570.89</v>
      </c>
      <c r="D17" s="26">
        <v>1767105.43</v>
      </c>
      <c r="E17" s="26">
        <v>2543895.14</v>
      </c>
    </row>
    <row r="18" spans="1:5" ht="14.4" x14ac:dyDescent="0.3">
      <c r="A18" s="24">
        <v>1203</v>
      </c>
      <c r="B18" s="25" t="s">
        <v>16</v>
      </c>
      <c r="C18" s="26">
        <v>0</v>
      </c>
      <c r="D18" s="26">
        <v>0</v>
      </c>
      <c r="E18" s="26">
        <v>0</v>
      </c>
    </row>
    <row r="19" spans="1:5" ht="14.4" x14ac:dyDescent="0.3">
      <c r="A19" s="24">
        <v>1204</v>
      </c>
      <c r="B19" s="25" t="s">
        <v>17</v>
      </c>
      <c r="C19" s="26">
        <v>0</v>
      </c>
      <c r="D19" s="26">
        <v>0</v>
      </c>
      <c r="E19" s="26">
        <v>578558.85</v>
      </c>
    </row>
    <row r="20" spans="1:5" ht="14.4" x14ac:dyDescent="0.3">
      <c r="A20" s="21">
        <v>1700</v>
      </c>
      <c r="B20" s="22" t="s">
        <v>18</v>
      </c>
      <c r="C20" s="23">
        <v>259725.69</v>
      </c>
      <c r="D20" s="23">
        <v>350690.56</v>
      </c>
      <c r="E20" s="23">
        <f t="shared" ref="E20" si="4">+E21+E25+E29+E33</f>
        <v>259156.69</v>
      </c>
    </row>
    <row r="21" spans="1:5" ht="14.4" x14ac:dyDescent="0.3">
      <c r="A21" s="24">
        <v>1701</v>
      </c>
      <c r="B21" s="25" t="s">
        <v>19</v>
      </c>
      <c r="C21" s="26">
        <v>19831.740000000002</v>
      </c>
      <c r="D21" s="26">
        <v>117458.69</v>
      </c>
      <c r="E21" s="26">
        <f t="shared" ref="E21" si="5">SUM(E22:E24)</f>
        <v>97256.71</v>
      </c>
    </row>
    <row r="22" spans="1:5" ht="14.4" x14ac:dyDescent="0.3">
      <c r="A22" s="24" t="s">
        <v>10</v>
      </c>
      <c r="B22" s="25" t="s">
        <v>20</v>
      </c>
      <c r="C22" s="26">
        <v>0</v>
      </c>
      <c r="D22" s="26">
        <v>0</v>
      </c>
      <c r="E22" s="26">
        <v>0</v>
      </c>
    </row>
    <row r="23" spans="1:5" ht="14.4" x14ac:dyDescent="0.3">
      <c r="A23" s="24" t="s">
        <v>10</v>
      </c>
      <c r="B23" s="25" t="s">
        <v>21</v>
      </c>
      <c r="C23" s="26">
        <v>-2321</v>
      </c>
      <c r="D23" s="26">
        <v>37366.78</v>
      </c>
      <c r="E23" s="26">
        <v>0</v>
      </c>
    </row>
    <row r="24" spans="1:5" ht="14.4" x14ac:dyDescent="0.3">
      <c r="A24" s="24" t="s">
        <v>10</v>
      </c>
      <c r="B24" s="25" t="s">
        <v>22</v>
      </c>
      <c r="C24" s="26">
        <v>22152.74</v>
      </c>
      <c r="D24" s="26">
        <v>80091.91</v>
      </c>
      <c r="E24" s="26">
        <v>97256.71</v>
      </c>
    </row>
    <row r="25" spans="1:5" ht="14.4" x14ac:dyDescent="0.3">
      <c r="A25" s="24">
        <v>1702</v>
      </c>
      <c r="B25" s="25" t="s">
        <v>23</v>
      </c>
      <c r="C25" s="26">
        <v>0</v>
      </c>
      <c r="D25" s="26">
        <v>0</v>
      </c>
      <c r="E25" s="26">
        <f t="shared" ref="E25" si="6">SUM(E26:E28)</f>
        <v>0</v>
      </c>
    </row>
    <row r="26" spans="1:5" ht="14.4" x14ac:dyDescent="0.3">
      <c r="A26" s="24" t="s">
        <v>10</v>
      </c>
      <c r="B26" s="25" t="s">
        <v>20</v>
      </c>
      <c r="C26" s="26">
        <v>0</v>
      </c>
      <c r="D26" s="26">
        <v>0</v>
      </c>
      <c r="E26" s="26">
        <v>0</v>
      </c>
    </row>
    <row r="27" spans="1:5" ht="14.4" x14ac:dyDescent="0.3">
      <c r="A27" s="24" t="s">
        <v>10</v>
      </c>
      <c r="B27" s="25" t="s">
        <v>21</v>
      </c>
      <c r="C27" s="26">
        <v>0</v>
      </c>
      <c r="D27" s="26">
        <v>0</v>
      </c>
      <c r="E27" s="26">
        <v>0</v>
      </c>
    </row>
    <row r="28" spans="1:5" ht="14.4" x14ac:dyDescent="0.3">
      <c r="A28" s="24" t="s">
        <v>10</v>
      </c>
      <c r="B28" s="25" t="s">
        <v>24</v>
      </c>
      <c r="C28" s="26">
        <v>0</v>
      </c>
      <c r="D28" s="26">
        <v>0</v>
      </c>
      <c r="E28" s="26">
        <v>0</v>
      </c>
    </row>
    <row r="29" spans="1:5" ht="14.4" x14ac:dyDescent="0.3">
      <c r="A29" s="24">
        <v>1703</v>
      </c>
      <c r="B29" s="25" t="s">
        <v>25</v>
      </c>
      <c r="C29" s="26">
        <v>0</v>
      </c>
      <c r="D29" s="26">
        <v>0</v>
      </c>
      <c r="E29" s="26">
        <f t="shared" ref="E29" si="7">SUM(E30:E32)</f>
        <v>0</v>
      </c>
    </row>
    <row r="30" spans="1:5" ht="14.4" x14ac:dyDescent="0.3">
      <c r="A30" s="24" t="s">
        <v>10</v>
      </c>
      <c r="B30" s="25" t="s">
        <v>20</v>
      </c>
      <c r="C30" s="26">
        <v>0</v>
      </c>
      <c r="D30" s="26">
        <v>0</v>
      </c>
      <c r="E30" s="26">
        <v>0</v>
      </c>
    </row>
    <row r="31" spans="1:5" ht="14.4" x14ac:dyDescent="0.3">
      <c r="A31" s="24" t="s">
        <v>10</v>
      </c>
      <c r="B31" s="25" t="s">
        <v>21</v>
      </c>
      <c r="C31" s="26">
        <v>0</v>
      </c>
      <c r="D31" s="26">
        <v>0</v>
      </c>
      <c r="E31" s="26">
        <v>0</v>
      </c>
    </row>
    <row r="32" spans="1:5" ht="14.4" x14ac:dyDescent="0.3">
      <c r="A32" s="24" t="s">
        <v>10</v>
      </c>
      <c r="B32" s="25" t="s">
        <v>26</v>
      </c>
      <c r="C32" s="26">
        <v>0</v>
      </c>
      <c r="D32" s="26">
        <v>0</v>
      </c>
      <c r="E32" s="26">
        <v>0</v>
      </c>
    </row>
    <row r="33" spans="1:5" ht="14.4" x14ac:dyDescent="0.3">
      <c r="A33" s="24">
        <v>1704</v>
      </c>
      <c r="B33" s="25" t="s">
        <v>27</v>
      </c>
      <c r="C33" s="26">
        <v>239893.95</v>
      </c>
      <c r="D33" s="26">
        <v>233231.87</v>
      </c>
      <c r="E33" s="26">
        <f t="shared" ref="E33" si="8">SUM(E34:E36)</f>
        <v>161899.98000000001</v>
      </c>
    </row>
    <row r="34" spans="1:5" ht="14.4" x14ac:dyDescent="0.3">
      <c r="A34" s="24" t="s">
        <v>10</v>
      </c>
      <c r="B34" s="25" t="s">
        <v>20</v>
      </c>
      <c r="C34" s="26">
        <v>0</v>
      </c>
      <c r="D34" s="26">
        <v>0</v>
      </c>
      <c r="E34" s="26">
        <v>0</v>
      </c>
    </row>
    <row r="35" spans="1:5" ht="14.4" x14ac:dyDescent="0.3">
      <c r="A35" s="24" t="s">
        <v>10</v>
      </c>
      <c r="B35" s="25" t="s">
        <v>21</v>
      </c>
      <c r="C35" s="26">
        <v>239893.95</v>
      </c>
      <c r="D35" s="26">
        <v>233231.87</v>
      </c>
      <c r="E35" s="26">
        <v>161899.98000000001</v>
      </c>
    </row>
    <row r="36" spans="1:5" ht="14.4" x14ac:dyDescent="0.3">
      <c r="A36" s="24" t="s">
        <v>10</v>
      </c>
      <c r="B36" s="25" t="s">
        <v>28</v>
      </c>
      <c r="C36" s="26">
        <v>0</v>
      </c>
      <c r="D36" s="26">
        <v>0</v>
      </c>
      <c r="E36" s="26">
        <v>0</v>
      </c>
    </row>
    <row r="37" spans="1:5" ht="14.4" x14ac:dyDescent="0.3">
      <c r="A37" s="21">
        <v>1800</v>
      </c>
      <c r="B37" s="22" t="s">
        <v>29</v>
      </c>
      <c r="C37" s="23">
        <v>289198</v>
      </c>
      <c r="D37" s="23">
        <v>323712.79000000004</v>
      </c>
      <c r="E37" s="23">
        <f t="shared" ref="E37" si="9">SUM(E39:E44)</f>
        <v>331100.75999999995</v>
      </c>
    </row>
    <row r="38" spans="1:5" ht="14.4" x14ac:dyDescent="0.3">
      <c r="A38" s="24">
        <v>1801</v>
      </c>
      <c r="B38" s="25" t="s">
        <v>30</v>
      </c>
      <c r="C38" s="26">
        <v>289198</v>
      </c>
      <c r="D38" s="26">
        <v>323712.79000000004</v>
      </c>
      <c r="E38" s="26">
        <f t="shared" ref="E38" si="10">SUM(E39:E44)</f>
        <v>331100.75999999995</v>
      </c>
    </row>
    <row r="39" spans="1:5" ht="14.4" x14ac:dyDescent="0.3">
      <c r="A39" s="24" t="s">
        <v>10</v>
      </c>
      <c r="B39" s="25" t="s">
        <v>31</v>
      </c>
      <c r="C39" s="26">
        <v>57748</v>
      </c>
      <c r="D39" s="26">
        <v>64631.73</v>
      </c>
      <c r="E39" s="26">
        <v>66045.009999999995</v>
      </c>
    </row>
    <row r="40" spans="1:5" ht="14.4" x14ac:dyDescent="0.3">
      <c r="A40" s="24" t="s">
        <v>10</v>
      </c>
      <c r="B40" s="25" t="s">
        <v>32</v>
      </c>
      <c r="C40" s="26">
        <v>57748</v>
      </c>
      <c r="D40" s="26">
        <v>64631.73</v>
      </c>
      <c r="E40" s="26">
        <v>66045.009999999995</v>
      </c>
    </row>
    <row r="41" spans="1:5" ht="14.4" x14ac:dyDescent="0.3">
      <c r="A41" s="24" t="s">
        <v>10</v>
      </c>
      <c r="B41" s="25" t="s">
        <v>33</v>
      </c>
      <c r="C41" s="26">
        <v>86736.53</v>
      </c>
      <c r="D41" s="26">
        <v>97087.06</v>
      </c>
      <c r="E41" s="26">
        <v>99286.69</v>
      </c>
    </row>
    <row r="42" spans="1:5" ht="14.4" x14ac:dyDescent="0.3">
      <c r="A42" s="24" t="s">
        <v>10</v>
      </c>
      <c r="B42" s="25" t="s">
        <v>34</v>
      </c>
      <c r="C42" s="26">
        <v>28988.49</v>
      </c>
      <c r="D42" s="26">
        <v>32454.09</v>
      </c>
      <c r="E42" s="26">
        <v>33241.35</v>
      </c>
    </row>
    <row r="43" spans="1:5" ht="14.4" x14ac:dyDescent="0.3">
      <c r="A43" s="24" t="s">
        <v>10</v>
      </c>
      <c r="B43" s="25" t="s">
        <v>35</v>
      </c>
      <c r="C43" s="26">
        <v>28988.49</v>
      </c>
      <c r="D43" s="26">
        <v>32454.09</v>
      </c>
      <c r="E43" s="26">
        <v>33241.35</v>
      </c>
    </row>
    <row r="44" spans="1:5" ht="27.6" x14ac:dyDescent="0.3">
      <c r="A44" s="24" t="s">
        <v>10</v>
      </c>
      <c r="B44" s="25" t="s">
        <v>36</v>
      </c>
      <c r="C44" s="26">
        <v>28988.49</v>
      </c>
      <c r="D44" s="26">
        <v>32454.09</v>
      </c>
      <c r="E44" s="26">
        <v>33241.35</v>
      </c>
    </row>
    <row r="45" spans="1:5" ht="14.4" x14ac:dyDescent="0.3">
      <c r="A45" s="18">
        <v>3000</v>
      </c>
      <c r="B45" s="19" t="s">
        <v>259</v>
      </c>
      <c r="C45" s="23">
        <v>0</v>
      </c>
      <c r="D45" s="23">
        <v>0</v>
      </c>
      <c r="E45" s="23">
        <f t="shared" ref="E45" si="11">+E46</f>
        <v>0</v>
      </c>
    </row>
    <row r="46" spans="1:5" ht="14.4" x14ac:dyDescent="0.3">
      <c r="A46" s="21">
        <v>3100</v>
      </c>
      <c r="B46" s="22" t="s">
        <v>37</v>
      </c>
      <c r="C46" s="23">
        <v>0</v>
      </c>
      <c r="D46" s="23">
        <v>0</v>
      </c>
      <c r="E46" s="23">
        <f t="shared" ref="E46" si="12">+E47+E48+E49+E50+E51</f>
        <v>0</v>
      </c>
    </row>
    <row r="47" spans="1:5" ht="14.4" x14ac:dyDescent="0.3">
      <c r="A47" s="24">
        <v>3101</v>
      </c>
      <c r="B47" s="25" t="s">
        <v>38</v>
      </c>
      <c r="C47" s="26">
        <v>0</v>
      </c>
      <c r="D47" s="26">
        <v>0</v>
      </c>
      <c r="E47" s="26">
        <v>0</v>
      </c>
    </row>
    <row r="48" spans="1:5" ht="14.4" x14ac:dyDescent="0.3">
      <c r="A48" s="24">
        <v>3102</v>
      </c>
      <c r="B48" s="25" t="s">
        <v>39</v>
      </c>
      <c r="C48" s="26">
        <v>0</v>
      </c>
      <c r="D48" s="26">
        <v>0</v>
      </c>
      <c r="E48" s="26">
        <v>0</v>
      </c>
    </row>
    <row r="49" spans="1:5" ht="14.4" x14ac:dyDescent="0.3">
      <c r="A49" s="24">
        <v>3103</v>
      </c>
      <c r="B49" s="25" t="s">
        <v>40</v>
      </c>
      <c r="C49" s="26">
        <v>0</v>
      </c>
      <c r="D49" s="26">
        <v>0</v>
      </c>
      <c r="E49" s="26">
        <v>0</v>
      </c>
    </row>
    <row r="50" spans="1:5" s="6" customFormat="1" ht="14.4" x14ac:dyDescent="0.3">
      <c r="A50" s="24">
        <v>3107</v>
      </c>
      <c r="B50" s="25" t="s">
        <v>41</v>
      </c>
      <c r="C50" s="26">
        <v>0</v>
      </c>
      <c r="D50" s="26">
        <v>0</v>
      </c>
      <c r="E50" s="26">
        <v>0</v>
      </c>
    </row>
    <row r="51" spans="1:5" s="7" customFormat="1" ht="14.4" x14ac:dyDescent="0.3">
      <c r="A51" s="24">
        <v>3109</v>
      </c>
      <c r="B51" s="25" t="s">
        <v>42</v>
      </c>
      <c r="C51" s="26">
        <v>0</v>
      </c>
      <c r="D51" s="26">
        <v>0</v>
      </c>
      <c r="E51" s="26">
        <v>0</v>
      </c>
    </row>
    <row r="52" spans="1:5" ht="14.4" x14ac:dyDescent="0.3">
      <c r="A52" s="18">
        <v>4000</v>
      </c>
      <c r="B52" s="19" t="s">
        <v>260</v>
      </c>
      <c r="C52" s="20">
        <v>2203229.6199999996</v>
      </c>
      <c r="D52" s="20">
        <v>2502282.5799999996</v>
      </c>
      <c r="E52" s="20">
        <f t="shared" ref="E52" si="13">E53+E56+E155</f>
        <v>2089385.0999999999</v>
      </c>
    </row>
    <row r="53" spans="1:5" ht="27.6" x14ac:dyDescent="0.3">
      <c r="A53" s="21">
        <v>4100</v>
      </c>
      <c r="B53" s="22" t="s">
        <v>43</v>
      </c>
      <c r="C53" s="23">
        <v>0</v>
      </c>
      <c r="D53" s="23">
        <v>0</v>
      </c>
      <c r="E53" s="23">
        <f t="shared" ref="E53" si="14">SUM(E54:E55)</f>
        <v>0</v>
      </c>
    </row>
    <row r="54" spans="1:5" s="6" customFormat="1" ht="14.4" x14ac:dyDescent="0.3">
      <c r="A54" s="24">
        <v>4101</v>
      </c>
      <c r="B54" s="25" t="s">
        <v>44</v>
      </c>
      <c r="C54" s="26">
        <v>0</v>
      </c>
      <c r="D54" s="26">
        <v>0</v>
      </c>
      <c r="E54" s="26">
        <v>0</v>
      </c>
    </row>
    <row r="55" spans="1:5" ht="14.4" x14ac:dyDescent="0.3">
      <c r="A55" s="24">
        <v>4102</v>
      </c>
      <c r="B55" s="25" t="s">
        <v>45</v>
      </c>
      <c r="C55" s="26">
        <v>0</v>
      </c>
      <c r="D55" s="26">
        <v>0</v>
      </c>
      <c r="E55" s="26">
        <v>0</v>
      </c>
    </row>
    <row r="56" spans="1:5" ht="14.4" x14ac:dyDescent="0.3">
      <c r="A56" s="21">
        <v>4300</v>
      </c>
      <c r="B56" s="22" t="s">
        <v>46</v>
      </c>
      <c r="C56" s="23">
        <v>2203229.6199999996</v>
      </c>
      <c r="D56" s="23">
        <v>2502270.5799999996</v>
      </c>
      <c r="E56" s="23">
        <f t="shared" ref="E56" si="15">+E57+E58+E62+E66+E68+E70+E78+E93+E97+E106+E123+E133+E134+E135+E139</f>
        <v>2089385.0999999999</v>
      </c>
    </row>
    <row r="57" spans="1:5" ht="14.4" x14ac:dyDescent="0.3">
      <c r="A57" s="24">
        <v>4301</v>
      </c>
      <c r="B57" s="25" t="s">
        <v>47</v>
      </c>
      <c r="C57" s="26">
        <v>1563055.41</v>
      </c>
      <c r="D57" s="26">
        <v>1821346.54</v>
      </c>
      <c r="E57" s="26">
        <v>1359936.29</v>
      </c>
    </row>
    <row r="58" spans="1:5" ht="14.4" x14ac:dyDescent="0.3">
      <c r="A58" s="24">
        <v>4303</v>
      </c>
      <c r="B58" s="25" t="s">
        <v>48</v>
      </c>
      <c r="C58" s="26">
        <v>347.51</v>
      </c>
      <c r="D58" s="26">
        <v>718.09</v>
      </c>
      <c r="E58" s="26">
        <f t="shared" ref="E58" si="16">+E59+E60+E61</f>
        <v>4102.3900000000003</v>
      </c>
    </row>
    <row r="59" spans="1:5" ht="14.4" x14ac:dyDescent="0.3">
      <c r="A59" s="24" t="s">
        <v>10</v>
      </c>
      <c r="B59" s="25" t="s">
        <v>49</v>
      </c>
      <c r="C59" s="26">
        <v>347.51</v>
      </c>
      <c r="D59" s="26">
        <v>718.09</v>
      </c>
      <c r="E59" s="26">
        <v>4102.3900000000003</v>
      </c>
    </row>
    <row r="60" spans="1:5" ht="14.4" x14ac:dyDescent="0.3">
      <c r="A60" s="24" t="s">
        <v>10</v>
      </c>
      <c r="B60" s="25" t="s">
        <v>50</v>
      </c>
      <c r="C60" s="26">
        <v>0</v>
      </c>
      <c r="D60" s="26">
        <v>0</v>
      </c>
      <c r="E60" s="26">
        <v>0</v>
      </c>
    </row>
    <row r="61" spans="1:5" ht="14.4" x14ac:dyDescent="0.3">
      <c r="A61" s="24" t="s">
        <v>10</v>
      </c>
      <c r="B61" s="25" t="s">
        <v>51</v>
      </c>
      <c r="C61" s="26">
        <v>0</v>
      </c>
      <c r="D61" s="26">
        <v>0</v>
      </c>
      <c r="E61" s="26">
        <v>0</v>
      </c>
    </row>
    <row r="62" spans="1:5" ht="14.4" x14ac:dyDescent="0.3">
      <c r="A62" s="24">
        <v>4304</v>
      </c>
      <c r="B62" s="25" t="s">
        <v>52</v>
      </c>
      <c r="C62" s="26">
        <v>63082.630000000005</v>
      </c>
      <c r="D62" s="26">
        <v>44051.8</v>
      </c>
      <c r="E62" s="26">
        <f t="shared" ref="E62" si="17">+E63+E64+E65</f>
        <v>99153.19</v>
      </c>
    </row>
    <row r="63" spans="1:5" ht="14.4" x14ac:dyDescent="0.3">
      <c r="A63" s="24" t="s">
        <v>10</v>
      </c>
      <c r="B63" s="25" t="s">
        <v>53</v>
      </c>
      <c r="C63" s="26">
        <v>25028.15</v>
      </c>
      <c r="D63" s="26">
        <v>18336.400000000001</v>
      </c>
      <c r="E63" s="26">
        <v>52546.27</v>
      </c>
    </row>
    <row r="64" spans="1:5" ht="14.4" x14ac:dyDescent="0.3">
      <c r="A64" s="24" t="s">
        <v>10</v>
      </c>
      <c r="B64" s="25" t="s">
        <v>54</v>
      </c>
      <c r="C64" s="26">
        <v>0</v>
      </c>
      <c r="D64" s="26">
        <v>0</v>
      </c>
      <c r="E64" s="26">
        <v>0</v>
      </c>
    </row>
    <row r="65" spans="1:5" ht="14.4" x14ac:dyDescent="0.3">
      <c r="A65" s="24" t="s">
        <v>10</v>
      </c>
      <c r="B65" s="25" t="s">
        <v>55</v>
      </c>
      <c r="C65" s="26">
        <v>38054.480000000003</v>
      </c>
      <c r="D65" s="26">
        <v>25715.4</v>
      </c>
      <c r="E65" s="26">
        <v>46606.92</v>
      </c>
    </row>
    <row r="66" spans="1:5" ht="14.4" x14ac:dyDescent="0.3">
      <c r="A66" s="24">
        <v>4306</v>
      </c>
      <c r="B66" s="25" t="s">
        <v>56</v>
      </c>
      <c r="C66" s="26">
        <v>0</v>
      </c>
      <c r="D66" s="26">
        <v>0</v>
      </c>
      <c r="E66" s="26">
        <f t="shared" ref="E66" si="18">E67</f>
        <v>0</v>
      </c>
    </row>
    <row r="67" spans="1:5" ht="27.6" x14ac:dyDescent="0.3">
      <c r="A67" s="24" t="s">
        <v>10</v>
      </c>
      <c r="B67" s="25" t="s">
        <v>57</v>
      </c>
      <c r="C67" s="26">
        <v>0</v>
      </c>
      <c r="D67" s="26">
        <v>0</v>
      </c>
      <c r="E67" s="26">
        <v>0</v>
      </c>
    </row>
    <row r="68" spans="1:5" ht="14.4" x14ac:dyDescent="0.3">
      <c r="A68" s="24">
        <v>4307</v>
      </c>
      <c r="B68" s="25" t="s">
        <v>58</v>
      </c>
      <c r="C68" s="26">
        <v>0</v>
      </c>
      <c r="D68" s="26">
        <v>0</v>
      </c>
      <c r="E68" s="26">
        <f t="shared" ref="E68" si="19">+E69</f>
        <v>0</v>
      </c>
    </row>
    <row r="69" spans="1:5" ht="14.4" x14ac:dyDescent="0.3">
      <c r="A69" s="24" t="s">
        <v>10</v>
      </c>
      <c r="B69" s="25" t="s">
        <v>59</v>
      </c>
      <c r="C69" s="26">
        <v>0</v>
      </c>
      <c r="D69" s="26">
        <v>0</v>
      </c>
      <c r="E69" s="26">
        <v>0</v>
      </c>
    </row>
    <row r="70" spans="1:5" ht="14.4" x14ac:dyDescent="0.3">
      <c r="A70" s="24">
        <v>4308</v>
      </c>
      <c r="B70" s="25" t="s">
        <v>60</v>
      </c>
      <c r="C70" s="26">
        <v>18785.759999999998</v>
      </c>
      <c r="D70" s="26">
        <v>5593.97</v>
      </c>
      <c r="E70" s="26">
        <f t="shared" ref="E70" si="20">+E71+E72+E73+E74+E75+E76+E77</f>
        <v>8376.68</v>
      </c>
    </row>
    <row r="71" spans="1:5" ht="14.4" x14ac:dyDescent="0.3">
      <c r="A71" s="24" t="s">
        <v>10</v>
      </c>
      <c r="B71" s="25" t="s">
        <v>61</v>
      </c>
      <c r="C71" s="26">
        <v>0</v>
      </c>
      <c r="D71" s="26">
        <v>0</v>
      </c>
      <c r="E71" s="26">
        <v>0</v>
      </c>
    </row>
    <row r="72" spans="1:5" ht="27.6" x14ac:dyDescent="0.3">
      <c r="A72" s="24" t="s">
        <v>10</v>
      </c>
      <c r="B72" s="25" t="s">
        <v>62</v>
      </c>
      <c r="C72" s="26">
        <v>0</v>
      </c>
      <c r="D72" s="26">
        <v>0</v>
      </c>
      <c r="E72" s="26">
        <v>0</v>
      </c>
    </row>
    <row r="73" spans="1:5" ht="14.4" x14ac:dyDescent="0.3">
      <c r="A73" s="24" t="s">
        <v>10</v>
      </c>
      <c r="B73" s="25" t="s">
        <v>63</v>
      </c>
      <c r="C73" s="26">
        <v>0</v>
      </c>
      <c r="D73" s="26">
        <v>0</v>
      </c>
      <c r="E73" s="26">
        <v>0</v>
      </c>
    </row>
    <row r="74" spans="1:5" ht="14.4" x14ac:dyDescent="0.3">
      <c r="A74" s="24" t="s">
        <v>10</v>
      </c>
      <c r="B74" s="25" t="s">
        <v>64</v>
      </c>
      <c r="C74" s="26">
        <v>0</v>
      </c>
      <c r="D74" s="26">
        <v>0</v>
      </c>
      <c r="E74" s="26">
        <v>0</v>
      </c>
    </row>
    <row r="75" spans="1:5" ht="14.4" x14ac:dyDescent="0.3">
      <c r="A75" s="24" t="s">
        <v>10</v>
      </c>
      <c r="B75" s="25" t="s">
        <v>65</v>
      </c>
      <c r="C75" s="26">
        <v>18785.759999999998</v>
      </c>
      <c r="D75" s="26">
        <v>5593.97</v>
      </c>
      <c r="E75" s="26">
        <v>8376.68</v>
      </c>
    </row>
    <row r="76" spans="1:5" ht="14.4" x14ac:dyDescent="0.3">
      <c r="A76" s="24" t="s">
        <v>10</v>
      </c>
      <c r="B76" s="25" t="s">
        <v>66</v>
      </c>
      <c r="C76" s="26">
        <v>0</v>
      </c>
      <c r="D76" s="26">
        <v>0</v>
      </c>
      <c r="E76" s="26">
        <v>0</v>
      </c>
    </row>
    <row r="77" spans="1:5" ht="27.6" x14ac:dyDescent="0.3">
      <c r="A77" s="24" t="s">
        <v>10</v>
      </c>
      <c r="B77" s="25" t="s">
        <v>67</v>
      </c>
      <c r="C77" s="26">
        <v>0</v>
      </c>
      <c r="D77" s="26">
        <v>0</v>
      </c>
      <c r="E77" s="26">
        <v>0</v>
      </c>
    </row>
    <row r="78" spans="1:5" ht="14.4" x14ac:dyDescent="0.3">
      <c r="A78" s="24">
        <v>4310</v>
      </c>
      <c r="B78" s="25" t="s">
        <v>68</v>
      </c>
      <c r="C78" s="26">
        <v>517871.41999999993</v>
      </c>
      <c r="D78" s="26">
        <v>519827.89999999991</v>
      </c>
      <c r="E78" s="26">
        <f t="shared" ref="E78" si="21">SUM(E79:E92)</f>
        <v>505002.4800000001</v>
      </c>
    </row>
    <row r="79" spans="1:5" ht="27.6" x14ac:dyDescent="0.3">
      <c r="A79" s="24" t="s">
        <v>10</v>
      </c>
      <c r="B79" s="25" t="s">
        <v>69</v>
      </c>
      <c r="C79" s="26">
        <v>399584.56</v>
      </c>
      <c r="D79" s="26">
        <v>98353.35</v>
      </c>
      <c r="E79" s="26">
        <v>368737.34</v>
      </c>
    </row>
    <row r="80" spans="1:5" ht="14.4" x14ac:dyDescent="0.3">
      <c r="A80" s="24" t="s">
        <v>10</v>
      </c>
      <c r="B80" s="25" t="s">
        <v>70</v>
      </c>
      <c r="C80" s="26">
        <v>13379</v>
      </c>
      <c r="D80" s="26">
        <v>343253.35</v>
      </c>
      <c r="E80" s="26">
        <v>2816.02</v>
      </c>
    </row>
    <row r="81" spans="1:5" ht="27.6" x14ac:dyDescent="0.3">
      <c r="A81" s="24" t="s">
        <v>10</v>
      </c>
      <c r="B81" s="25" t="s">
        <v>71</v>
      </c>
      <c r="C81" s="26">
        <v>0</v>
      </c>
      <c r="D81" s="26">
        <v>0</v>
      </c>
      <c r="E81" s="26">
        <v>0</v>
      </c>
    </row>
    <row r="82" spans="1:5" ht="27.6" x14ac:dyDescent="0.3">
      <c r="A82" s="24" t="s">
        <v>10</v>
      </c>
      <c r="B82" s="25" t="s">
        <v>72</v>
      </c>
      <c r="C82" s="26">
        <v>0</v>
      </c>
      <c r="D82" s="26">
        <v>0</v>
      </c>
      <c r="E82" s="26">
        <v>0</v>
      </c>
    </row>
    <row r="83" spans="1:5" ht="14.4" x14ac:dyDescent="0.3">
      <c r="A83" s="24" t="s">
        <v>10</v>
      </c>
      <c r="B83" s="25" t="s">
        <v>73</v>
      </c>
      <c r="C83" s="26">
        <v>0</v>
      </c>
      <c r="D83" s="26">
        <v>0</v>
      </c>
      <c r="E83" s="26">
        <v>0</v>
      </c>
    </row>
    <row r="84" spans="1:5" ht="14.4" x14ac:dyDescent="0.3">
      <c r="A84" s="24" t="s">
        <v>10</v>
      </c>
      <c r="B84" s="25" t="s">
        <v>74</v>
      </c>
      <c r="C84" s="26">
        <v>7831.17</v>
      </c>
      <c r="D84" s="26">
        <v>7934.07</v>
      </c>
      <c r="E84" s="26">
        <v>11517.39</v>
      </c>
    </row>
    <row r="85" spans="1:5" ht="14.4" x14ac:dyDescent="0.3">
      <c r="A85" s="24" t="s">
        <v>10</v>
      </c>
      <c r="B85" s="25" t="s">
        <v>75</v>
      </c>
      <c r="C85" s="26">
        <v>24108.6</v>
      </c>
      <c r="D85" s="26">
        <v>11275.2</v>
      </c>
      <c r="E85" s="26">
        <v>31410.400000000001</v>
      </c>
    </row>
    <row r="86" spans="1:5" ht="14.4" x14ac:dyDescent="0.3">
      <c r="A86" s="24" t="s">
        <v>10</v>
      </c>
      <c r="B86" s="25" t="s">
        <v>76</v>
      </c>
      <c r="C86" s="26">
        <v>0</v>
      </c>
      <c r="D86" s="26">
        <v>0</v>
      </c>
      <c r="E86" s="26">
        <v>0</v>
      </c>
    </row>
    <row r="87" spans="1:5" ht="14.4" x14ac:dyDescent="0.3">
      <c r="A87" s="24" t="s">
        <v>10</v>
      </c>
      <c r="B87" s="25" t="s">
        <v>77</v>
      </c>
      <c r="C87" s="26">
        <v>0</v>
      </c>
      <c r="D87" s="26">
        <v>0</v>
      </c>
      <c r="E87" s="26">
        <v>0</v>
      </c>
    </row>
    <row r="88" spans="1:5" ht="14.4" x14ac:dyDescent="0.3">
      <c r="A88" s="24" t="s">
        <v>10</v>
      </c>
      <c r="B88" s="25" t="s">
        <v>78</v>
      </c>
      <c r="C88" s="26">
        <v>3040.81</v>
      </c>
      <c r="D88" s="26">
        <v>868.67</v>
      </c>
      <c r="E88" s="26">
        <v>2260.67</v>
      </c>
    </row>
    <row r="89" spans="1:5" ht="27.6" x14ac:dyDescent="0.3">
      <c r="A89" s="24" t="s">
        <v>10</v>
      </c>
      <c r="B89" s="25" t="s">
        <v>79</v>
      </c>
      <c r="C89" s="26">
        <v>0</v>
      </c>
      <c r="D89" s="26">
        <v>0</v>
      </c>
      <c r="E89" s="26">
        <v>0</v>
      </c>
    </row>
    <row r="90" spans="1:5" ht="14.4" x14ac:dyDescent="0.3">
      <c r="A90" s="24" t="s">
        <v>10</v>
      </c>
      <c r="B90" s="25" t="s">
        <v>80</v>
      </c>
      <c r="C90" s="26">
        <v>55083.28</v>
      </c>
      <c r="D90" s="26">
        <v>45453.78</v>
      </c>
      <c r="E90" s="26">
        <v>54694.76</v>
      </c>
    </row>
    <row r="91" spans="1:5" ht="14.4" x14ac:dyDescent="0.3">
      <c r="A91" s="29" t="s">
        <v>10</v>
      </c>
      <c r="B91" s="25" t="s">
        <v>81</v>
      </c>
      <c r="C91" s="26">
        <v>14844</v>
      </c>
      <c r="D91" s="26">
        <v>12689.48</v>
      </c>
      <c r="E91" s="26">
        <v>33565.9</v>
      </c>
    </row>
    <row r="92" spans="1:5" ht="14.4" x14ac:dyDescent="0.3">
      <c r="A92" s="29"/>
      <c r="B92" s="25" t="s">
        <v>82</v>
      </c>
      <c r="C92" s="26">
        <v>0</v>
      </c>
      <c r="D92" s="26">
        <v>0</v>
      </c>
      <c r="E92" s="26">
        <v>0</v>
      </c>
    </row>
    <row r="93" spans="1:5" ht="14.4" x14ac:dyDescent="0.3">
      <c r="A93" s="24">
        <v>4311</v>
      </c>
      <c r="B93" s="25" t="s">
        <v>83</v>
      </c>
      <c r="C93" s="26">
        <v>0</v>
      </c>
      <c r="D93" s="26">
        <v>0</v>
      </c>
      <c r="E93" s="26">
        <f t="shared" ref="E93" si="22">+E94+E95+E96</f>
        <v>0</v>
      </c>
    </row>
    <row r="94" spans="1:5" ht="14.4" x14ac:dyDescent="0.3">
      <c r="A94" s="24" t="s">
        <v>10</v>
      </c>
      <c r="B94" s="25" t="s">
        <v>84</v>
      </c>
      <c r="C94" s="26">
        <v>0</v>
      </c>
      <c r="D94" s="26">
        <v>0</v>
      </c>
      <c r="E94" s="26">
        <v>0</v>
      </c>
    </row>
    <row r="95" spans="1:5" ht="14.4" x14ac:dyDescent="0.3">
      <c r="A95" s="24" t="s">
        <v>10</v>
      </c>
      <c r="B95" s="25" t="s">
        <v>85</v>
      </c>
      <c r="C95" s="26">
        <v>0</v>
      </c>
      <c r="D95" s="26">
        <v>0</v>
      </c>
      <c r="E95" s="26">
        <v>0</v>
      </c>
    </row>
    <row r="96" spans="1:5" ht="14.4" x14ac:dyDescent="0.3">
      <c r="A96" s="24" t="s">
        <v>10</v>
      </c>
      <c r="B96" s="25" t="s">
        <v>86</v>
      </c>
      <c r="C96" s="26">
        <v>0</v>
      </c>
      <c r="D96" s="26">
        <v>0</v>
      </c>
      <c r="E96" s="26">
        <v>0</v>
      </c>
    </row>
    <row r="97" spans="1:5" ht="14.4" x14ac:dyDescent="0.3">
      <c r="A97" s="24">
        <v>4312</v>
      </c>
      <c r="B97" s="25" t="s">
        <v>87</v>
      </c>
      <c r="C97" s="26">
        <v>0</v>
      </c>
      <c r="D97" s="26">
        <v>61153.84</v>
      </c>
      <c r="E97" s="26">
        <f t="shared" ref="E97" si="23">SUM(E98:E105)</f>
        <v>24138.79</v>
      </c>
    </row>
    <row r="98" spans="1:5" ht="27.6" x14ac:dyDescent="0.3">
      <c r="A98" s="24" t="s">
        <v>10</v>
      </c>
      <c r="B98" s="25" t="s">
        <v>88</v>
      </c>
      <c r="C98" s="26">
        <v>0</v>
      </c>
      <c r="D98" s="26">
        <v>0</v>
      </c>
      <c r="E98" s="26">
        <v>0</v>
      </c>
    </row>
    <row r="99" spans="1:5" ht="14.4" x14ac:dyDescent="0.3">
      <c r="A99" s="24" t="s">
        <v>10</v>
      </c>
      <c r="B99" s="25" t="s">
        <v>89</v>
      </c>
      <c r="C99" s="26">
        <v>0</v>
      </c>
      <c r="D99" s="26">
        <v>61153.84</v>
      </c>
      <c r="E99" s="26">
        <v>24138.79</v>
      </c>
    </row>
    <row r="100" spans="1:5" ht="14.4" x14ac:dyDescent="0.3">
      <c r="A100" s="24" t="s">
        <v>10</v>
      </c>
      <c r="B100" s="25" t="s">
        <v>90</v>
      </c>
      <c r="C100" s="26">
        <v>0</v>
      </c>
      <c r="D100" s="26">
        <v>0</v>
      </c>
      <c r="E100" s="26">
        <v>0</v>
      </c>
    </row>
    <row r="101" spans="1:5" ht="14.4" x14ac:dyDescent="0.3">
      <c r="A101" s="24" t="s">
        <v>10</v>
      </c>
      <c r="B101" s="25" t="s">
        <v>91</v>
      </c>
      <c r="C101" s="26">
        <v>0</v>
      </c>
      <c r="D101" s="26">
        <v>0</v>
      </c>
      <c r="E101" s="26">
        <v>0</v>
      </c>
    </row>
    <row r="102" spans="1:5" ht="14.4" x14ac:dyDescent="0.3">
      <c r="A102" s="24" t="s">
        <v>10</v>
      </c>
      <c r="B102" s="25" t="s">
        <v>92</v>
      </c>
      <c r="C102" s="26">
        <v>0</v>
      </c>
      <c r="D102" s="26">
        <v>0</v>
      </c>
      <c r="E102" s="26">
        <v>0</v>
      </c>
    </row>
    <row r="103" spans="1:5" ht="14.4" x14ac:dyDescent="0.3">
      <c r="A103" s="24" t="s">
        <v>10</v>
      </c>
      <c r="B103" s="25" t="s">
        <v>93</v>
      </c>
      <c r="C103" s="26">
        <v>0</v>
      </c>
      <c r="D103" s="26">
        <v>0</v>
      </c>
      <c r="E103" s="26">
        <v>0</v>
      </c>
    </row>
    <row r="104" spans="1:5" ht="14.4" x14ac:dyDescent="0.3">
      <c r="A104" s="24" t="s">
        <v>10</v>
      </c>
      <c r="B104" s="25" t="s">
        <v>94</v>
      </c>
      <c r="C104" s="26">
        <v>0</v>
      </c>
      <c r="D104" s="26">
        <v>0</v>
      </c>
      <c r="E104" s="26">
        <v>0</v>
      </c>
    </row>
    <row r="105" spans="1:5" ht="14.4" x14ac:dyDescent="0.3">
      <c r="A105" s="24" t="s">
        <v>10</v>
      </c>
      <c r="B105" s="25" t="s">
        <v>95</v>
      </c>
      <c r="C105" s="26">
        <v>0</v>
      </c>
      <c r="D105" s="26">
        <v>0</v>
      </c>
      <c r="E105" s="26">
        <v>0</v>
      </c>
    </row>
    <row r="106" spans="1:5" ht="27.6" x14ac:dyDescent="0.3">
      <c r="A106" s="24">
        <v>4313</v>
      </c>
      <c r="B106" s="25" t="s">
        <v>96</v>
      </c>
      <c r="C106" s="28">
        <v>0</v>
      </c>
      <c r="D106" s="28">
        <v>0</v>
      </c>
      <c r="E106" s="28">
        <f t="shared" ref="E106" si="24">SUM(E107:E122)</f>
        <v>0</v>
      </c>
    </row>
    <row r="107" spans="1:5" ht="14.4" x14ac:dyDescent="0.3">
      <c r="A107" s="24" t="s">
        <v>10</v>
      </c>
      <c r="B107" s="25" t="s">
        <v>97</v>
      </c>
      <c r="C107" s="26">
        <v>0</v>
      </c>
      <c r="D107" s="26">
        <v>0</v>
      </c>
      <c r="E107" s="26">
        <v>0</v>
      </c>
    </row>
    <row r="108" spans="1:5" ht="14.4" x14ac:dyDescent="0.3">
      <c r="A108" s="24" t="s">
        <v>10</v>
      </c>
      <c r="B108" s="25" t="s">
        <v>98</v>
      </c>
      <c r="C108" s="26">
        <v>0</v>
      </c>
      <c r="D108" s="26">
        <v>0</v>
      </c>
      <c r="E108" s="26">
        <v>0</v>
      </c>
    </row>
    <row r="109" spans="1:5" ht="14.4" x14ac:dyDescent="0.3">
      <c r="A109" s="24" t="s">
        <v>10</v>
      </c>
      <c r="B109" s="25" t="s">
        <v>99</v>
      </c>
      <c r="C109" s="26">
        <v>0</v>
      </c>
      <c r="D109" s="26">
        <v>0</v>
      </c>
      <c r="E109" s="26">
        <v>0</v>
      </c>
    </row>
    <row r="110" spans="1:5" ht="14.4" x14ac:dyDescent="0.3">
      <c r="A110" s="24" t="s">
        <v>10</v>
      </c>
      <c r="B110" s="25" t="s">
        <v>100</v>
      </c>
      <c r="C110" s="26">
        <v>0</v>
      </c>
      <c r="D110" s="26">
        <v>0</v>
      </c>
      <c r="E110" s="26">
        <v>0</v>
      </c>
    </row>
    <row r="111" spans="1:5" ht="14.4" x14ac:dyDescent="0.3">
      <c r="A111" s="24" t="s">
        <v>10</v>
      </c>
      <c r="B111" s="25" t="s">
        <v>101</v>
      </c>
      <c r="C111" s="26">
        <v>0</v>
      </c>
      <c r="D111" s="26">
        <v>0</v>
      </c>
      <c r="E111" s="26">
        <v>0</v>
      </c>
    </row>
    <row r="112" spans="1:5" ht="14.4" x14ac:dyDescent="0.3">
      <c r="A112" s="24" t="s">
        <v>10</v>
      </c>
      <c r="B112" s="25" t="s">
        <v>102</v>
      </c>
      <c r="C112" s="26">
        <v>0</v>
      </c>
      <c r="D112" s="26">
        <v>0</v>
      </c>
      <c r="E112" s="26">
        <v>0</v>
      </c>
    </row>
    <row r="113" spans="1:5" ht="14.4" x14ac:dyDescent="0.3">
      <c r="A113" s="24" t="s">
        <v>10</v>
      </c>
      <c r="B113" s="25" t="s">
        <v>103</v>
      </c>
      <c r="C113" s="26">
        <v>0</v>
      </c>
      <c r="D113" s="26">
        <v>0</v>
      </c>
      <c r="E113" s="26">
        <v>0</v>
      </c>
    </row>
    <row r="114" spans="1:5" ht="14.4" x14ac:dyDescent="0.3">
      <c r="A114" s="24" t="s">
        <v>10</v>
      </c>
      <c r="B114" s="25" t="s">
        <v>104</v>
      </c>
      <c r="C114" s="26">
        <v>0</v>
      </c>
      <c r="D114" s="26">
        <v>0</v>
      </c>
      <c r="E114" s="26">
        <v>0</v>
      </c>
    </row>
    <row r="115" spans="1:5" ht="14.4" x14ac:dyDescent="0.3">
      <c r="A115" s="24" t="s">
        <v>10</v>
      </c>
      <c r="B115" s="25" t="s">
        <v>105</v>
      </c>
      <c r="C115" s="26">
        <v>0</v>
      </c>
      <c r="D115" s="26">
        <v>0</v>
      </c>
      <c r="E115" s="26">
        <v>0</v>
      </c>
    </row>
    <row r="116" spans="1:5" ht="14.4" x14ac:dyDescent="0.3">
      <c r="A116" s="24" t="s">
        <v>10</v>
      </c>
      <c r="B116" s="25" t="s">
        <v>106</v>
      </c>
      <c r="C116" s="26">
        <v>0</v>
      </c>
      <c r="D116" s="26">
        <v>0</v>
      </c>
      <c r="E116" s="26">
        <v>0</v>
      </c>
    </row>
    <row r="117" spans="1:5" ht="14.4" x14ac:dyDescent="0.3">
      <c r="A117" s="24" t="s">
        <v>10</v>
      </c>
      <c r="B117" s="25" t="s">
        <v>107</v>
      </c>
      <c r="C117" s="26">
        <v>0</v>
      </c>
      <c r="D117" s="26">
        <v>0</v>
      </c>
      <c r="E117" s="26">
        <v>0</v>
      </c>
    </row>
    <row r="118" spans="1:5" ht="14.4" x14ac:dyDescent="0.3">
      <c r="A118" s="24" t="s">
        <v>10</v>
      </c>
      <c r="B118" s="25" t="s">
        <v>108</v>
      </c>
      <c r="C118" s="26">
        <v>0</v>
      </c>
      <c r="D118" s="26">
        <v>0</v>
      </c>
      <c r="E118" s="26">
        <v>0</v>
      </c>
    </row>
    <row r="119" spans="1:5" ht="14.4" x14ac:dyDescent="0.3">
      <c r="A119" s="24" t="s">
        <v>10</v>
      </c>
      <c r="B119" s="25" t="s">
        <v>109</v>
      </c>
      <c r="C119" s="26">
        <v>0</v>
      </c>
      <c r="D119" s="26">
        <v>0</v>
      </c>
      <c r="E119" s="26">
        <v>0</v>
      </c>
    </row>
    <row r="120" spans="1:5" ht="27.6" x14ac:dyDescent="0.3">
      <c r="A120" s="24" t="s">
        <v>10</v>
      </c>
      <c r="B120" s="25" t="s">
        <v>110</v>
      </c>
      <c r="C120" s="26">
        <v>0</v>
      </c>
      <c r="D120" s="26">
        <v>0</v>
      </c>
      <c r="E120" s="26">
        <v>0</v>
      </c>
    </row>
    <row r="121" spans="1:5" ht="55.2" x14ac:dyDescent="0.3">
      <c r="A121" s="24" t="s">
        <v>10</v>
      </c>
      <c r="B121" s="25" t="s">
        <v>111</v>
      </c>
      <c r="C121" s="26">
        <v>0</v>
      </c>
      <c r="D121" s="26">
        <v>0</v>
      </c>
      <c r="E121" s="26">
        <v>0</v>
      </c>
    </row>
    <row r="122" spans="1:5" ht="14.4" x14ac:dyDescent="0.3">
      <c r="A122" s="24" t="s">
        <v>10</v>
      </c>
      <c r="B122" s="27" t="s">
        <v>112</v>
      </c>
      <c r="C122" s="28">
        <v>0</v>
      </c>
      <c r="D122" s="28">
        <v>0</v>
      </c>
      <c r="E122" s="28">
        <v>0</v>
      </c>
    </row>
    <row r="123" spans="1:5" ht="27.6" x14ac:dyDescent="0.3">
      <c r="A123" s="24">
        <v>4314</v>
      </c>
      <c r="B123" s="25" t="s">
        <v>113</v>
      </c>
      <c r="C123" s="26">
        <v>0</v>
      </c>
      <c r="D123" s="26">
        <v>0</v>
      </c>
      <c r="E123" s="26">
        <f t="shared" ref="E123" si="25">SUM(E124:E132)</f>
        <v>0</v>
      </c>
    </row>
    <row r="124" spans="1:5" ht="14.4" x14ac:dyDescent="0.3">
      <c r="A124" s="24" t="s">
        <v>10</v>
      </c>
      <c r="B124" s="25" t="s">
        <v>114</v>
      </c>
      <c r="C124" s="26">
        <v>0</v>
      </c>
      <c r="D124" s="26">
        <v>0</v>
      </c>
      <c r="E124" s="26">
        <v>0</v>
      </c>
    </row>
    <row r="125" spans="1:5" ht="14.4" x14ac:dyDescent="0.3">
      <c r="A125" s="24" t="s">
        <v>10</v>
      </c>
      <c r="B125" s="25" t="s">
        <v>115</v>
      </c>
      <c r="C125" s="26">
        <v>0</v>
      </c>
      <c r="D125" s="26">
        <v>0</v>
      </c>
      <c r="E125" s="26">
        <v>0</v>
      </c>
    </row>
    <row r="126" spans="1:5" ht="14.4" x14ac:dyDescent="0.3">
      <c r="A126" s="24" t="s">
        <v>10</v>
      </c>
      <c r="B126" s="25" t="s">
        <v>116</v>
      </c>
      <c r="C126" s="26">
        <v>0</v>
      </c>
      <c r="D126" s="26">
        <v>0</v>
      </c>
      <c r="E126" s="26">
        <v>0</v>
      </c>
    </row>
    <row r="127" spans="1:5" ht="14.4" x14ac:dyDescent="0.3">
      <c r="A127" s="24" t="s">
        <v>10</v>
      </c>
      <c r="B127" s="25" t="s">
        <v>117</v>
      </c>
      <c r="C127" s="26">
        <v>0</v>
      </c>
      <c r="D127" s="26">
        <v>0</v>
      </c>
      <c r="E127" s="26">
        <v>0</v>
      </c>
    </row>
    <row r="128" spans="1:5" ht="14.4" x14ac:dyDescent="0.3">
      <c r="A128" s="24" t="s">
        <v>10</v>
      </c>
      <c r="B128" s="25" t="s">
        <v>118</v>
      </c>
      <c r="C128" s="26">
        <v>0</v>
      </c>
      <c r="D128" s="26">
        <v>0</v>
      </c>
      <c r="E128" s="26">
        <v>0</v>
      </c>
    </row>
    <row r="129" spans="1:5" ht="14.4" x14ac:dyDescent="0.3">
      <c r="A129" s="24" t="s">
        <v>10</v>
      </c>
      <c r="B129" s="25" t="s">
        <v>119</v>
      </c>
      <c r="C129" s="26">
        <v>0</v>
      </c>
      <c r="D129" s="26">
        <v>0</v>
      </c>
      <c r="E129" s="26">
        <v>0</v>
      </c>
    </row>
    <row r="130" spans="1:5" ht="27.6" x14ac:dyDescent="0.3">
      <c r="A130" s="24" t="s">
        <v>10</v>
      </c>
      <c r="B130" s="25" t="s">
        <v>120</v>
      </c>
      <c r="C130" s="26">
        <v>0</v>
      </c>
      <c r="D130" s="26">
        <v>0</v>
      </c>
      <c r="E130" s="26">
        <v>0</v>
      </c>
    </row>
    <row r="131" spans="1:5" ht="14.4" x14ac:dyDescent="0.3">
      <c r="A131" s="24" t="s">
        <v>10</v>
      </c>
      <c r="B131" s="25" t="s">
        <v>121</v>
      </c>
      <c r="C131" s="26">
        <v>0</v>
      </c>
      <c r="D131" s="26">
        <v>0</v>
      </c>
      <c r="E131" s="26">
        <v>0</v>
      </c>
    </row>
    <row r="132" spans="1:5" ht="14.4" x14ac:dyDescent="0.3">
      <c r="A132" s="24" t="s">
        <v>10</v>
      </c>
      <c r="B132" s="25" t="s">
        <v>122</v>
      </c>
      <c r="C132" s="26">
        <v>0</v>
      </c>
      <c r="D132" s="26">
        <v>0</v>
      </c>
      <c r="E132" s="26">
        <v>0</v>
      </c>
    </row>
    <row r="133" spans="1:5" ht="27.6" x14ac:dyDescent="0.3">
      <c r="A133" s="24">
        <v>4315</v>
      </c>
      <c r="B133" s="25" t="s">
        <v>123</v>
      </c>
      <c r="C133" s="26">
        <v>0</v>
      </c>
      <c r="D133" s="26">
        <v>0</v>
      </c>
      <c r="E133" s="26">
        <v>0</v>
      </c>
    </row>
    <row r="134" spans="1:5" ht="14.4" x14ac:dyDescent="0.3">
      <c r="A134" s="24">
        <v>4316</v>
      </c>
      <c r="B134" s="25" t="s">
        <v>124</v>
      </c>
      <c r="C134" s="26">
        <v>0</v>
      </c>
      <c r="D134" s="26">
        <v>0</v>
      </c>
      <c r="E134" s="26">
        <v>0</v>
      </c>
    </row>
    <row r="135" spans="1:5" ht="14.4" x14ac:dyDescent="0.3">
      <c r="A135" s="24">
        <v>4317</v>
      </c>
      <c r="B135" s="25" t="s">
        <v>125</v>
      </c>
      <c r="C135" s="26">
        <v>0</v>
      </c>
      <c r="D135" s="26">
        <v>0</v>
      </c>
      <c r="E135" s="26">
        <f t="shared" ref="E135" si="26">+E136+E137+E138</f>
        <v>0</v>
      </c>
    </row>
    <row r="136" spans="1:5" ht="14.4" x14ac:dyDescent="0.3">
      <c r="A136" s="24" t="s">
        <v>10</v>
      </c>
      <c r="B136" s="25" t="s">
        <v>126</v>
      </c>
      <c r="C136" s="26">
        <v>0</v>
      </c>
      <c r="D136" s="26">
        <v>0</v>
      </c>
      <c r="E136" s="26">
        <v>0</v>
      </c>
    </row>
    <row r="137" spans="1:5" ht="14.4" x14ac:dyDescent="0.3">
      <c r="A137" s="24" t="s">
        <v>10</v>
      </c>
      <c r="B137" s="25" t="s">
        <v>127</v>
      </c>
      <c r="C137" s="26">
        <v>0</v>
      </c>
      <c r="D137" s="26">
        <v>0</v>
      </c>
      <c r="E137" s="26">
        <v>0</v>
      </c>
    </row>
    <row r="138" spans="1:5" ht="14.4" x14ac:dyDescent="0.3">
      <c r="A138" s="24" t="s">
        <v>10</v>
      </c>
      <c r="B138" s="25" t="s">
        <v>128</v>
      </c>
      <c r="C138" s="26">
        <v>0</v>
      </c>
      <c r="D138" s="26">
        <v>0</v>
      </c>
      <c r="E138" s="26">
        <v>0</v>
      </c>
    </row>
    <row r="139" spans="1:5" ht="14.4" x14ac:dyDescent="0.3">
      <c r="A139" s="24">
        <v>4318</v>
      </c>
      <c r="B139" s="25" t="s">
        <v>129</v>
      </c>
      <c r="C139" s="26">
        <v>40086.89</v>
      </c>
      <c r="D139" s="26">
        <v>49578.44</v>
      </c>
      <c r="E139" s="26">
        <f t="shared" ref="E139" si="27">+E140+E141+E142+E143+E144+E145+E150+E151+E152+E153+E154</f>
        <v>88675.28</v>
      </c>
    </row>
    <row r="140" spans="1:5" ht="14.4" x14ac:dyDescent="0.3">
      <c r="A140" s="24" t="s">
        <v>10</v>
      </c>
      <c r="B140" s="25" t="s">
        <v>130</v>
      </c>
      <c r="C140" s="26">
        <v>882.79</v>
      </c>
      <c r="D140" s="26">
        <v>1000</v>
      </c>
      <c r="E140" s="26">
        <v>4524</v>
      </c>
    </row>
    <row r="141" spans="1:5" ht="14.4" x14ac:dyDescent="0.3">
      <c r="A141" s="24" t="s">
        <v>10</v>
      </c>
      <c r="B141" s="25" t="s">
        <v>131</v>
      </c>
      <c r="C141" s="26">
        <v>4611</v>
      </c>
      <c r="D141" s="26">
        <v>2436</v>
      </c>
      <c r="E141" s="26">
        <v>4524</v>
      </c>
    </row>
    <row r="142" spans="1:5" ht="14.4" x14ac:dyDescent="0.3">
      <c r="A142" s="24" t="s">
        <v>10</v>
      </c>
      <c r="B142" s="25" t="s">
        <v>132</v>
      </c>
      <c r="C142" s="26">
        <v>522</v>
      </c>
      <c r="D142" s="26">
        <v>696</v>
      </c>
      <c r="E142" s="26">
        <v>3828</v>
      </c>
    </row>
    <row r="143" spans="1:5" ht="14.4" x14ac:dyDescent="0.3">
      <c r="A143" s="24" t="s">
        <v>10</v>
      </c>
      <c r="B143" s="25" t="s">
        <v>133</v>
      </c>
      <c r="C143" s="26">
        <v>174</v>
      </c>
      <c r="D143" s="26">
        <v>256.33999999999997</v>
      </c>
      <c r="E143" s="26">
        <v>171.67</v>
      </c>
    </row>
    <row r="144" spans="1:5" ht="14.4" x14ac:dyDescent="0.3">
      <c r="A144" s="24" t="s">
        <v>10</v>
      </c>
      <c r="B144" s="25" t="s">
        <v>134</v>
      </c>
      <c r="C144" s="26">
        <v>109</v>
      </c>
      <c r="D144" s="26">
        <v>217</v>
      </c>
      <c r="E144" s="26">
        <v>326</v>
      </c>
    </row>
    <row r="145" spans="1:5" ht="14.4" x14ac:dyDescent="0.3">
      <c r="A145" s="24" t="s">
        <v>10</v>
      </c>
      <c r="B145" s="25" t="s">
        <v>135</v>
      </c>
      <c r="C145" s="26">
        <v>380.1</v>
      </c>
      <c r="D145" s="26">
        <v>1647.1</v>
      </c>
      <c r="E145" s="26">
        <f>SUM(E146:E149)</f>
        <v>11443.61</v>
      </c>
    </row>
    <row r="146" spans="1:5" s="6" customFormat="1" ht="41.4" x14ac:dyDescent="0.3">
      <c r="A146" s="24"/>
      <c r="B146" s="25" t="s">
        <v>136</v>
      </c>
      <c r="C146" s="26">
        <v>380.1</v>
      </c>
      <c r="D146" s="26">
        <v>1647.1</v>
      </c>
      <c r="E146" s="26">
        <v>11443.61</v>
      </c>
    </row>
    <row r="147" spans="1:5" ht="41.4" x14ac:dyDescent="0.3">
      <c r="A147" s="24"/>
      <c r="B147" s="30" t="s">
        <v>137</v>
      </c>
      <c r="C147" s="26">
        <v>0</v>
      </c>
      <c r="D147" s="26">
        <v>0</v>
      </c>
      <c r="E147" s="26">
        <v>0</v>
      </c>
    </row>
    <row r="148" spans="1:5" ht="14.4" x14ac:dyDescent="0.3">
      <c r="A148" s="24"/>
      <c r="B148" s="31" t="s">
        <v>138</v>
      </c>
      <c r="C148" s="26">
        <v>0</v>
      </c>
      <c r="D148" s="26">
        <v>0</v>
      </c>
      <c r="E148" s="26">
        <v>0</v>
      </c>
    </row>
    <row r="149" spans="1:5" ht="27.6" x14ac:dyDescent="0.3">
      <c r="A149" s="24"/>
      <c r="B149" s="31" t="s">
        <v>139</v>
      </c>
      <c r="C149" s="26">
        <v>0</v>
      </c>
      <c r="D149" s="26">
        <v>0</v>
      </c>
      <c r="E149" s="26">
        <v>0</v>
      </c>
    </row>
    <row r="150" spans="1:5" ht="14.4" x14ac:dyDescent="0.3">
      <c r="A150" s="24"/>
      <c r="B150" s="31" t="s">
        <v>140</v>
      </c>
      <c r="C150" s="26">
        <v>0</v>
      </c>
      <c r="D150" s="26">
        <v>0</v>
      </c>
      <c r="E150" s="26">
        <v>0</v>
      </c>
    </row>
    <row r="151" spans="1:5" ht="14.4" x14ac:dyDescent="0.3">
      <c r="A151" s="24"/>
      <c r="B151" s="31" t="s">
        <v>141</v>
      </c>
      <c r="C151" s="26">
        <v>0</v>
      </c>
      <c r="D151" s="26">
        <v>0</v>
      </c>
      <c r="E151" s="26">
        <v>0</v>
      </c>
    </row>
    <row r="152" spans="1:5" ht="14.4" x14ac:dyDescent="0.3">
      <c r="A152" s="24"/>
      <c r="B152" s="31" t="s">
        <v>142</v>
      </c>
      <c r="C152" s="26">
        <v>0</v>
      </c>
      <c r="D152" s="26">
        <v>0</v>
      </c>
      <c r="E152" s="26">
        <v>0</v>
      </c>
    </row>
    <row r="153" spans="1:5" ht="14.4" x14ac:dyDescent="0.3">
      <c r="A153" s="24"/>
      <c r="B153" s="31" t="s">
        <v>143</v>
      </c>
      <c r="C153" s="26">
        <v>33408</v>
      </c>
      <c r="D153" s="26">
        <v>43326</v>
      </c>
      <c r="E153" s="26">
        <v>63858</v>
      </c>
    </row>
    <row r="154" spans="1:5" ht="14.4" x14ac:dyDescent="0.3">
      <c r="A154" s="24"/>
      <c r="B154" s="31" t="s">
        <v>144</v>
      </c>
      <c r="C154" s="26">
        <v>0</v>
      </c>
      <c r="D154" s="26">
        <v>0</v>
      </c>
      <c r="E154" s="26">
        <v>0</v>
      </c>
    </row>
    <row r="155" spans="1:5" s="6" customFormat="1" ht="14.4" x14ac:dyDescent="0.3">
      <c r="A155" s="21">
        <v>4500</v>
      </c>
      <c r="B155" s="22" t="s">
        <v>145</v>
      </c>
      <c r="C155" s="23">
        <v>0</v>
      </c>
      <c r="D155" s="23">
        <v>12</v>
      </c>
      <c r="E155" s="23">
        <f t="shared" ref="E155" si="28">E156+E158+E160+E162</f>
        <v>0</v>
      </c>
    </row>
    <row r="156" spans="1:5" s="6" customFormat="1" ht="14.4" x14ac:dyDescent="0.3">
      <c r="A156" s="24">
        <v>4501</v>
      </c>
      <c r="B156" s="25" t="s">
        <v>19</v>
      </c>
      <c r="C156" s="23">
        <v>0</v>
      </c>
      <c r="D156" s="26">
        <v>12</v>
      </c>
      <c r="E156" s="26">
        <f t="shared" ref="E156" si="29">E157</f>
        <v>0</v>
      </c>
    </row>
    <row r="157" spans="1:5" ht="14.4" x14ac:dyDescent="0.3">
      <c r="A157" s="24" t="s">
        <v>10</v>
      </c>
      <c r="B157" s="25" t="s">
        <v>146</v>
      </c>
      <c r="C157" s="26">
        <v>0</v>
      </c>
      <c r="D157" s="26">
        <v>12</v>
      </c>
      <c r="E157" s="26">
        <v>0</v>
      </c>
    </row>
    <row r="158" spans="1:5" ht="14.4" x14ac:dyDescent="0.3">
      <c r="A158" s="24">
        <v>4502</v>
      </c>
      <c r="B158" s="25" t="s">
        <v>23</v>
      </c>
      <c r="C158" s="26">
        <v>0</v>
      </c>
      <c r="D158" s="26">
        <v>0</v>
      </c>
      <c r="E158" s="26">
        <f t="shared" ref="E158" si="30">+E159</f>
        <v>0</v>
      </c>
    </row>
    <row r="159" spans="1:5" ht="14.4" x14ac:dyDescent="0.3">
      <c r="A159" s="24" t="s">
        <v>10</v>
      </c>
      <c r="B159" s="25" t="s">
        <v>147</v>
      </c>
      <c r="C159" s="26">
        <v>0</v>
      </c>
      <c r="D159" s="26">
        <v>0</v>
      </c>
      <c r="E159" s="26">
        <v>0</v>
      </c>
    </row>
    <row r="160" spans="1:5" ht="14.4" x14ac:dyDescent="0.3">
      <c r="A160" s="24">
        <v>4503</v>
      </c>
      <c r="B160" s="25" t="s">
        <v>25</v>
      </c>
      <c r="C160" s="26">
        <v>0</v>
      </c>
      <c r="D160" s="26">
        <v>0</v>
      </c>
      <c r="E160" s="26">
        <f t="shared" ref="E160" si="31">+E161</f>
        <v>0</v>
      </c>
    </row>
    <row r="161" spans="1:5" ht="14.4" x14ac:dyDescent="0.3">
      <c r="A161" s="24" t="s">
        <v>10</v>
      </c>
      <c r="B161" s="25" t="s">
        <v>148</v>
      </c>
      <c r="C161" s="26">
        <v>0</v>
      </c>
      <c r="D161" s="26">
        <v>0</v>
      </c>
      <c r="E161" s="26">
        <v>0</v>
      </c>
    </row>
    <row r="162" spans="1:5" ht="14.4" x14ac:dyDescent="0.3">
      <c r="A162" s="24">
        <v>4504</v>
      </c>
      <c r="B162" s="25" t="s">
        <v>27</v>
      </c>
      <c r="C162" s="26">
        <v>0</v>
      </c>
      <c r="D162" s="26">
        <v>0</v>
      </c>
      <c r="E162" s="26">
        <f t="shared" ref="E162" si="32">+E163</f>
        <v>0</v>
      </c>
    </row>
    <row r="163" spans="1:5" ht="14.4" x14ac:dyDescent="0.3">
      <c r="A163" s="24" t="s">
        <v>10</v>
      </c>
      <c r="B163" s="25" t="s">
        <v>149</v>
      </c>
      <c r="C163" s="26">
        <v>0</v>
      </c>
      <c r="D163" s="26">
        <v>0</v>
      </c>
      <c r="E163" s="26">
        <v>0</v>
      </c>
    </row>
    <row r="164" spans="1:5" ht="14.4" x14ac:dyDescent="0.3">
      <c r="A164" s="18">
        <v>5000</v>
      </c>
      <c r="B164" s="19" t="s">
        <v>261</v>
      </c>
      <c r="C164" s="20">
        <v>54034.33</v>
      </c>
      <c r="D164" s="20">
        <v>100702.87</v>
      </c>
      <c r="E164" s="20">
        <f t="shared" ref="E164" si="33">E165+E186</f>
        <v>113139.44</v>
      </c>
    </row>
    <row r="165" spans="1:5" ht="14.4" x14ac:dyDescent="0.3">
      <c r="A165" s="21">
        <v>5100</v>
      </c>
      <c r="B165" s="22" t="s">
        <v>150</v>
      </c>
      <c r="C165" s="23">
        <v>54034.33</v>
      </c>
      <c r="D165" s="23">
        <v>100702.87</v>
      </c>
      <c r="E165" s="23">
        <f t="shared" ref="E165" si="34">E166+E167+E168+E170+E171+E172+E173+E174+E175</f>
        <v>113139.44</v>
      </c>
    </row>
    <row r="166" spans="1:5" ht="27.6" x14ac:dyDescent="0.3">
      <c r="A166" s="32">
        <v>5101</v>
      </c>
      <c r="B166" s="33" t="s">
        <v>151</v>
      </c>
      <c r="C166" s="26">
        <v>3621.46</v>
      </c>
      <c r="D166" s="26">
        <v>6976.56</v>
      </c>
      <c r="E166" s="26">
        <v>5232.66</v>
      </c>
    </row>
    <row r="167" spans="1:5" ht="27.6" x14ac:dyDescent="0.3">
      <c r="A167" s="24">
        <v>5102</v>
      </c>
      <c r="B167" s="25" t="s">
        <v>152</v>
      </c>
      <c r="C167" s="26">
        <v>0</v>
      </c>
      <c r="D167" s="26">
        <v>0</v>
      </c>
      <c r="E167" s="26">
        <v>0</v>
      </c>
    </row>
    <row r="168" spans="1:5" ht="14.4" x14ac:dyDescent="0.3">
      <c r="A168" s="24">
        <v>5103</v>
      </c>
      <c r="B168" s="25" t="s">
        <v>153</v>
      </c>
      <c r="C168" s="26">
        <v>18212.87</v>
      </c>
      <c r="D168" s="26">
        <v>88153.31</v>
      </c>
      <c r="E168" s="26">
        <f t="shared" ref="E168" si="35">E169</f>
        <v>106765.78</v>
      </c>
    </row>
    <row r="169" spans="1:5" ht="14.4" x14ac:dyDescent="0.3">
      <c r="A169" s="24" t="s">
        <v>10</v>
      </c>
      <c r="B169" s="25" t="s">
        <v>154</v>
      </c>
      <c r="C169" s="26">
        <v>18212.87</v>
      </c>
      <c r="D169" s="26">
        <v>88153.31</v>
      </c>
      <c r="E169" s="26">
        <v>106765.78</v>
      </c>
    </row>
    <row r="170" spans="1:5" ht="14.4" x14ac:dyDescent="0.3">
      <c r="A170" s="32">
        <v>5107</v>
      </c>
      <c r="B170" s="33" t="s">
        <v>155</v>
      </c>
      <c r="C170" s="26">
        <v>0</v>
      </c>
      <c r="D170" s="26">
        <v>0</v>
      </c>
      <c r="E170" s="26">
        <v>0</v>
      </c>
    </row>
    <row r="171" spans="1:5" ht="14.4" x14ac:dyDescent="0.3">
      <c r="A171" s="32">
        <v>5108</v>
      </c>
      <c r="B171" s="33" t="s">
        <v>156</v>
      </c>
      <c r="C171" s="26">
        <v>0</v>
      </c>
      <c r="D171" s="26">
        <v>0</v>
      </c>
      <c r="E171" s="26">
        <v>0</v>
      </c>
    </row>
    <row r="172" spans="1:5" ht="14.4" x14ac:dyDescent="0.3">
      <c r="A172" s="32">
        <v>5111</v>
      </c>
      <c r="B172" s="33" t="s">
        <v>157</v>
      </c>
      <c r="C172" s="26">
        <v>0</v>
      </c>
      <c r="D172" s="26">
        <v>0</v>
      </c>
      <c r="E172" s="26">
        <v>0</v>
      </c>
    </row>
    <row r="173" spans="1:5" ht="14.4" x14ac:dyDescent="0.3">
      <c r="A173" s="32">
        <v>5112</v>
      </c>
      <c r="B173" s="33" t="s">
        <v>158</v>
      </c>
      <c r="C173" s="26">
        <v>0</v>
      </c>
      <c r="D173" s="26">
        <v>0</v>
      </c>
      <c r="E173" s="26">
        <v>0</v>
      </c>
    </row>
    <row r="174" spans="1:5" ht="14.4" x14ac:dyDescent="0.3">
      <c r="A174" s="32">
        <v>5113</v>
      </c>
      <c r="B174" s="33" t="s">
        <v>159</v>
      </c>
      <c r="C174" s="26">
        <v>32200</v>
      </c>
      <c r="D174" s="26">
        <v>5573</v>
      </c>
      <c r="E174" s="26">
        <v>1141</v>
      </c>
    </row>
    <row r="175" spans="1:5" ht="14.4" x14ac:dyDescent="0.3">
      <c r="A175" s="32">
        <v>5114</v>
      </c>
      <c r="B175" s="33" t="s">
        <v>160</v>
      </c>
      <c r="C175" s="26">
        <v>0</v>
      </c>
      <c r="D175" s="26">
        <v>0</v>
      </c>
      <c r="E175" s="26">
        <f t="shared" ref="E175" si="36">SUM(E176:E185)</f>
        <v>0</v>
      </c>
    </row>
    <row r="176" spans="1:5" s="6" customFormat="1" ht="27.6" x14ac:dyDescent="0.3">
      <c r="A176" s="34"/>
      <c r="B176" s="33" t="s">
        <v>161</v>
      </c>
      <c r="C176" s="26">
        <v>0</v>
      </c>
      <c r="D176" s="26">
        <v>0</v>
      </c>
      <c r="E176" s="26">
        <v>0</v>
      </c>
    </row>
    <row r="177" spans="1:5" ht="14.4" x14ac:dyDescent="0.3">
      <c r="A177" s="34"/>
      <c r="B177" s="33" t="s">
        <v>162</v>
      </c>
      <c r="C177" s="26">
        <v>0</v>
      </c>
      <c r="D177" s="26">
        <v>0</v>
      </c>
      <c r="E177" s="26">
        <v>0</v>
      </c>
    </row>
    <row r="178" spans="1:5" s="6" customFormat="1" ht="14.4" x14ac:dyDescent="0.3">
      <c r="A178" s="34"/>
      <c r="B178" s="33" t="s">
        <v>163</v>
      </c>
      <c r="C178" s="26">
        <v>0</v>
      </c>
      <c r="D178" s="26">
        <v>0</v>
      </c>
      <c r="E178" s="26">
        <v>0</v>
      </c>
    </row>
    <row r="179" spans="1:5" s="6" customFormat="1" ht="14.4" x14ac:dyDescent="0.3">
      <c r="A179" s="34"/>
      <c r="B179" s="33" t="s">
        <v>164</v>
      </c>
      <c r="C179" s="26">
        <v>0</v>
      </c>
      <c r="D179" s="26">
        <v>0</v>
      </c>
      <c r="E179" s="26">
        <v>0</v>
      </c>
    </row>
    <row r="180" spans="1:5" ht="14.4" x14ac:dyDescent="0.3">
      <c r="A180" s="34"/>
      <c r="B180" s="33" t="s">
        <v>165</v>
      </c>
      <c r="C180" s="26">
        <v>0</v>
      </c>
      <c r="D180" s="26">
        <v>0</v>
      </c>
      <c r="E180" s="26">
        <v>0</v>
      </c>
    </row>
    <row r="181" spans="1:5" ht="14.4" x14ac:dyDescent="0.3">
      <c r="A181" s="34"/>
      <c r="B181" s="33" t="s">
        <v>166</v>
      </c>
      <c r="C181" s="26">
        <v>0</v>
      </c>
      <c r="D181" s="26">
        <v>0</v>
      </c>
      <c r="E181" s="26">
        <v>0</v>
      </c>
    </row>
    <row r="182" spans="1:5" ht="14.4" x14ac:dyDescent="0.3">
      <c r="A182" s="34"/>
      <c r="B182" s="33" t="s">
        <v>167</v>
      </c>
      <c r="C182" s="26">
        <v>0</v>
      </c>
      <c r="D182" s="26">
        <v>0</v>
      </c>
      <c r="E182" s="26">
        <v>0</v>
      </c>
    </row>
    <row r="183" spans="1:5" ht="14.4" x14ac:dyDescent="0.3">
      <c r="A183" s="34"/>
      <c r="B183" s="33" t="s">
        <v>168</v>
      </c>
      <c r="C183" s="26">
        <v>0</v>
      </c>
      <c r="D183" s="26">
        <v>0</v>
      </c>
      <c r="E183" s="26">
        <v>0</v>
      </c>
    </row>
    <row r="184" spans="1:5" ht="14.4" x14ac:dyDescent="0.3">
      <c r="A184" s="34"/>
      <c r="B184" s="33" t="s">
        <v>169</v>
      </c>
      <c r="C184" s="26">
        <v>0</v>
      </c>
      <c r="D184" s="26">
        <v>0</v>
      </c>
      <c r="E184" s="26">
        <v>0</v>
      </c>
    </row>
    <row r="185" spans="1:5" ht="14.4" x14ac:dyDescent="0.3">
      <c r="A185" s="34"/>
      <c r="B185" s="33" t="s">
        <v>170</v>
      </c>
      <c r="C185" s="26">
        <v>0</v>
      </c>
      <c r="D185" s="26">
        <v>0</v>
      </c>
      <c r="E185" s="26">
        <v>0</v>
      </c>
    </row>
    <row r="186" spans="1:5" ht="14.4" x14ac:dyDescent="0.3">
      <c r="A186" s="21">
        <v>5200</v>
      </c>
      <c r="B186" s="22" t="s">
        <v>171</v>
      </c>
      <c r="C186" s="23">
        <v>0</v>
      </c>
      <c r="D186" s="23">
        <v>0</v>
      </c>
      <c r="E186" s="23">
        <f t="shared" ref="E186" si="37">E187</f>
        <v>0</v>
      </c>
    </row>
    <row r="187" spans="1:5" ht="27.6" x14ac:dyDescent="0.3">
      <c r="A187" s="32">
        <v>5201</v>
      </c>
      <c r="B187" s="33" t="s">
        <v>151</v>
      </c>
      <c r="C187" s="26">
        <v>0</v>
      </c>
      <c r="D187" s="26">
        <v>0</v>
      </c>
      <c r="E187" s="26">
        <v>0</v>
      </c>
    </row>
    <row r="188" spans="1:5" ht="14.4" x14ac:dyDescent="0.3">
      <c r="A188" s="18">
        <v>6000</v>
      </c>
      <c r="B188" s="19" t="s">
        <v>262</v>
      </c>
      <c r="C188" s="20">
        <v>557170.12</v>
      </c>
      <c r="D188" s="20">
        <v>788179.53</v>
      </c>
      <c r="E188" s="20">
        <f t="shared" ref="E188" si="38">E189+E212</f>
        <v>683066.56</v>
      </c>
    </row>
    <row r="189" spans="1:5" ht="14.4" x14ac:dyDescent="0.3">
      <c r="A189" s="21">
        <v>6100</v>
      </c>
      <c r="B189" s="22" t="s">
        <v>172</v>
      </c>
      <c r="C189" s="23">
        <v>557170.12</v>
      </c>
      <c r="D189" s="23">
        <v>788179.53</v>
      </c>
      <c r="E189" s="23">
        <f t="shared" ref="E189" si="39">+E190+E197+E198+E201+E202+E203+E204+E205+E206+E207+E208</f>
        <v>683066.56</v>
      </c>
    </row>
    <row r="190" spans="1:5" ht="14.4" x14ac:dyDescent="0.3">
      <c r="A190" s="24">
        <v>6101</v>
      </c>
      <c r="B190" s="25" t="s">
        <v>23</v>
      </c>
      <c r="C190" s="26">
        <v>107931</v>
      </c>
      <c r="D190" s="26">
        <v>115086.5</v>
      </c>
      <c r="E190" s="26">
        <f t="shared" ref="E190" si="40">SUM(E191:E195)</f>
        <v>349396</v>
      </c>
    </row>
    <row r="191" spans="1:5" ht="14.4" x14ac:dyDescent="0.3">
      <c r="A191" s="24"/>
      <c r="B191" s="31" t="s">
        <v>173</v>
      </c>
      <c r="C191" s="26">
        <v>35500</v>
      </c>
      <c r="D191" s="26">
        <v>59687</v>
      </c>
      <c r="E191" s="35">
        <v>220138</v>
      </c>
    </row>
    <row r="192" spans="1:5" ht="14.4" x14ac:dyDescent="0.3">
      <c r="A192" s="24"/>
      <c r="B192" s="31" t="s">
        <v>174</v>
      </c>
      <c r="C192" s="26">
        <v>56901</v>
      </c>
      <c r="D192" s="26">
        <v>46531.5</v>
      </c>
      <c r="E192" s="35">
        <v>129258</v>
      </c>
    </row>
    <row r="193" spans="1:5" ht="14.4" x14ac:dyDescent="0.3">
      <c r="A193" s="24"/>
      <c r="B193" s="31" t="s">
        <v>175</v>
      </c>
      <c r="C193" s="26">
        <v>15530</v>
      </c>
      <c r="D193" s="26">
        <v>8868</v>
      </c>
      <c r="E193" s="35">
        <v>0</v>
      </c>
    </row>
    <row r="194" spans="1:5" ht="14.4" x14ac:dyDescent="0.3">
      <c r="A194" s="24"/>
      <c r="B194" s="31" t="s">
        <v>176</v>
      </c>
      <c r="C194" s="26">
        <v>0</v>
      </c>
      <c r="D194" s="26">
        <v>0</v>
      </c>
      <c r="E194" s="35">
        <v>0</v>
      </c>
    </row>
    <row r="195" spans="1:5" ht="14.4" x14ac:dyDescent="0.3">
      <c r="A195" s="24"/>
      <c r="B195" s="31" t="s">
        <v>177</v>
      </c>
      <c r="C195" s="26">
        <v>0</v>
      </c>
      <c r="D195" s="26">
        <v>0</v>
      </c>
      <c r="E195" s="35">
        <v>0</v>
      </c>
    </row>
    <row r="196" spans="1:5" ht="14.4" x14ac:dyDescent="0.3">
      <c r="A196" s="24"/>
      <c r="B196" s="31"/>
      <c r="C196" s="26"/>
      <c r="D196" s="26"/>
      <c r="E196" s="35"/>
    </row>
    <row r="197" spans="1:5" ht="14.4" x14ac:dyDescent="0.3">
      <c r="A197" s="24">
        <v>6102</v>
      </c>
      <c r="B197" s="25" t="s">
        <v>19</v>
      </c>
      <c r="C197" s="26">
        <v>529.80999999999995</v>
      </c>
      <c r="D197" s="26">
        <v>32236.44</v>
      </c>
      <c r="E197" s="35">
        <v>16772.259999999998</v>
      </c>
    </row>
    <row r="198" spans="1:5" ht="14.4" x14ac:dyDescent="0.3">
      <c r="A198" s="24">
        <v>6104</v>
      </c>
      <c r="B198" s="25" t="s">
        <v>178</v>
      </c>
      <c r="C198" s="26">
        <v>-144.99</v>
      </c>
      <c r="D198" s="26">
        <v>69324.39</v>
      </c>
      <c r="E198" s="35">
        <f t="shared" ref="E198" si="41">+E199+E200</f>
        <v>-5.44</v>
      </c>
    </row>
    <row r="199" spans="1:5" s="6" customFormat="1" ht="14.4" x14ac:dyDescent="0.3">
      <c r="A199" s="24" t="s">
        <v>10</v>
      </c>
      <c r="B199" s="25" t="s">
        <v>179</v>
      </c>
      <c r="C199" s="26">
        <v>-144.99</v>
      </c>
      <c r="D199" s="26">
        <v>4.3899999999999997</v>
      </c>
      <c r="E199" s="35">
        <v>-5.44</v>
      </c>
    </row>
    <row r="200" spans="1:5" ht="14.4" x14ac:dyDescent="0.3">
      <c r="A200" s="24" t="s">
        <v>10</v>
      </c>
      <c r="B200" s="25" t="s">
        <v>180</v>
      </c>
      <c r="C200" s="26">
        <v>0</v>
      </c>
      <c r="D200" s="26">
        <v>69320</v>
      </c>
      <c r="E200" s="35">
        <v>0</v>
      </c>
    </row>
    <row r="201" spans="1:5" s="6" customFormat="1" ht="14.4" x14ac:dyDescent="0.3">
      <c r="A201" s="24">
        <v>6105</v>
      </c>
      <c r="B201" s="25" t="s">
        <v>181</v>
      </c>
      <c r="C201" s="26">
        <v>52570</v>
      </c>
      <c r="D201" s="26">
        <v>53970</v>
      </c>
      <c r="E201" s="35">
        <v>56660</v>
      </c>
    </row>
    <row r="202" spans="1:5" s="6" customFormat="1" ht="14.4" x14ac:dyDescent="0.3">
      <c r="A202" s="24">
        <v>6106</v>
      </c>
      <c r="B202" s="25" t="s">
        <v>182</v>
      </c>
      <c r="C202" s="26">
        <v>0</v>
      </c>
      <c r="D202" s="26">
        <v>0</v>
      </c>
      <c r="E202" s="35">
        <v>0</v>
      </c>
    </row>
    <row r="203" spans="1:5" ht="14.4" x14ac:dyDescent="0.3">
      <c r="A203" s="24">
        <v>6107</v>
      </c>
      <c r="B203" s="25" t="s">
        <v>27</v>
      </c>
      <c r="C203" s="26">
        <v>0</v>
      </c>
      <c r="D203" s="26">
        <v>17177.91</v>
      </c>
      <c r="E203" s="35">
        <v>10826.27</v>
      </c>
    </row>
    <row r="204" spans="1:5" ht="14.4" x14ac:dyDescent="0.3">
      <c r="A204" s="24">
        <v>6108</v>
      </c>
      <c r="B204" s="25" t="s">
        <v>25</v>
      </c>
      <c r="C204" s="26">
        <v>0</v>
      </c>
      <c r="D204" s="26">
        <v>0</v>
      </c>
      <c r="E204" s="35">
        <v>0</v>
      </c>
    </row>
    <row r="205" spans="1:5" ht="14.4" x14ac:dyDescent="0.3">
      <c r="A205" s="24">
        <v>6110</v>
      </c>
      <c r="B205" s="25" t="s">
        <v>183</v>
      </c>
      <c r="C205" s="26">
        <v>0</v>
      </c>
      <c r="D205" s="26">
        <v>0</v>
      </c>
      <c r="E205" s="26">
        <v>0</v>
      </c>
    </row>
    <row r="206" spans="1:5" ht="14.4" x14ac:dyDescent="0.3">
      <c r="A206" s="24">
        <v>6111</v>
      </c>
      <c r="B206" s="25" t="s">
        <v>184</v>
      </c>
      <c r="C206" s="26">
        <v>215014.3</v>
      </c>
      <c r="D206" s="26">
        <v>426944.29</v>
      </c>
      <c r="E206" s="26">
        <v>162057.47</v>
      </c>
    </row>
    <row r="207" spans="1:5" ht="14.4" x14ac:dyDescent="0.3">
      <c r="A207" s="24">
        <v>6112</v>
      </c>
      <c r="B207" s="25" t="s">
        <v>185</v>
      </c>
      <c r="C207" s="26">
        <v>0</v>
      </c>
      <c r="D207" s="26">
        <v>0</v>
      </c>
      <c r="E207" s="26">
        <v>0</v>
      </c>
    </row>
    <row r="208" spans="1:5" ht="14.4" x14ac:dyDescent="0.3">
      <c r="A208" s="24">
        <v>6114</v>
      </c>
      <c r="B208" s="25" t="s">
        <v>186</v>
      </c>
      <c r="C208" s="26">
        <v>181270</v>
      </c>
      <c r="D208" s="26">
        <v>73440</v>
      </c>
      <c r="E208" s="26">
        <f t="shared" ref="E208" si="42">+E209+E210+E211</f>
        <v>87360</v>
      </c>
    </row>
    <row r="209" spans="1:5" ht="14.4" x14ac:dyDescent="0.3">
      <c r="A209" s="24" t="s">
        <v>10</v>
      </c>
      <c r="B209" s="25" t="s">
        <v>187</v>
      </c>
      <c r="C209" s="26">
        <v>181270</v>
      </c>
      <c r="D209" s="26">
        <v>73440</v>
      </c>
      <c r="E209" s="26">
        <v>87360</v>
      </c>
    </row>
    <row r="210" spans="1:5" ht="14.4" x14ac:dyDescent="0.3">
      <c r="A210" s="24" t="s">
        <v>10</v>
      </c>
      <c r="B210" s="25" t="s">
        <v>188</v>
      </c>
      <c r="C210" s="26">
        <v>0</v>
      </c>
      <c r="D210" s="26">
        <v>0</v>
      </c>
      <c r="E210" s="26">
        <v>0</v>
      </c>
    </row>
    <row r="211" spans="1:5" ht="14.4" x14ac:dyDescent="0.3">
      <c r="A211" s="24" t="s">
        <v>10</v>
      </c>
      <c r="B211" s="25" t="s">
        <v>189</v>
      </c>
      <c r="C211" s="26">
        <v>0</v>
      </c>
      <c r="D211" s="26">
        <v>0</v>
      </c>
      <c r="E211" s="26">
        <v>0</v>
      </c>
    </row>
    <row r="212" spans="1:5" s="6" customFormat="1" ht="14.4" x14ac:dyDescent="0.3">
      <c r="A212" s="21">
        <v>6200</v>
      </c>
      <c r="B212" s="22" t="s">
        <v>190</v>
      </c>
      <c r="C212" s="23">
        <v>0</v>
      </c>
      <c r="D212" s="23">
        <v>0</v>
      </c>
      <c r="E212" s="23">
        <f t="shared" ref="E212" si="43">+E213</f>
        <v>0</v>
      </c>
    </row>
    <row r="213" spans="1:5" s="6" customFormat="1" ht="14.4" x14ac:dyDescent="0.3">
      <c r="A213" s="24">
        <v>6201</v>
      </c>
      <c r="B213" s="25" t="s">
        <v>191</v>
      </c>
      <c r="C213" s="26">
        <v>0</v>
      </c>
      <c r="D213" s="26">
        <v>0</v>
      </c>
      <c r="E213" s="26">
        <v>0</v>
      </c>
    </row>
    <row r="214" spans="1:5" ht="14.4" x14ac:dyDescent="0.3">
      <c r="A214" s="18">
        <v>7000</v>
      </c>
      <c r="B214" s="19" t="s">
        <v>263</v>
      </c>
      <c r="C214" s="20">
        <v>0</v>
      </c>
      <c r="D214" s="20">
        <v>0</v>
      </c>
      <c r="E214" s="20">
        <f t="shared" ref="E214" si="44">+E215</f>
        <v>0</v>
      </c>
    </row>
    <row r="215" spans="1:5" ht="14.4" x14ac:dyDescent="0.3">
      <c r="A215" s="21">
        <v>7200</v>
      </c>
      <c r="B215" s="22" t="s">
        <v>192</v>
      </c>
      <c r="C215" s="23">
        <v>0</v>
      </c>
      <c r="D215" s="23">
        <v>0</v>
      </c>
      <c r="E215" s="23">
        <f t="shared" ref="E215" si="45">SUM(E216:E224)</f>
        <v>0</v>
      </c>
    </row>
    <row r="216" spans="1:5" ht="14.4" x14ac:dyDescent="0.3">
      <c r="A216" s="24">
        <v>7202</v>
      </c>
      <c r="B216" s="25" t="s">
        <v>193</v>
      </c>
      <c r="C216" s="26">
        <v>0</v>
      </c>
      <c r="D216" s="26">
        <v>0</v>
      </c>
      <c r="E216" s="26">
        <v>0</v>
      </c>
    </row>
    <row r="217" spans="1:5" ht="14.4" x14ac:dyDescent="0.3">
      <c r="A217" s="24">
        <v>7204</v>
      </c>
      <c r="B217" s="25" t="s">
        <v>194</v>
      </c>
      <c r="C217" s="26">
        <v>0</v>
      </c>
      <c r="D217" s="26">
        <v>0</v>
      </c>
      <c r="E217" s="26">
        <v>0</v>
      </c>
    </row>
    <row r="218" spans="1:5" ht="27.6" x14ac:dyDescent="0.3">
      <c r="A218" s="24">
        <v>7206</v>
      </c>
      <c r="B218" s="25" t="s">
        <v>195</v>
      </c>
      <c r="C218" s="26">
        <v>0</v>
      </c>
      <c r="D218" s="26">
        <v>0</v>
      </c>
      <c r="E218" s="26">
        <v>0</v>
      </c>
    </row>
    <row r="219" spans="1:5" ht="14.4" x14ac:dyDescent="0.3">
      <c r="A219" s="24">
        <v>7220</v>
      </c>
      <c r="B219" s="25" t="s">
        <v>196</v>
      </c>
      <c r="C219" s="26">
        <v>0</v>
      </c>
      <c r="D219" s="26">
        <v>0</v>
      </c>
      <c r="E219" s="26">
        <v>0</v>
      </c>
    </row>
    <row r="220" spans="1:5" ht="14.4" x14ac:dyDescent="0.3">
      <c r="A220" s="24">
        <v>7221</v>
      </c>
      <c r="B220" s="25" t="s">
        <v>197</v>
      </c>
      <c r="C220" s="26">
        <v>0</v>
      </c>
      <c r="D220" s="26">
        <v>0</v>
      </c>
      <c r="E220" s="26">
        <v>0</v>
      </c>
    </row>
    <row r="221" spans="1:5" ht="14.4" x14ac:dyDescent="0.3">
      <c r="A221" s="24">
        <v>7222</v>
      </c>
      <c r="B221" s="25" t="s">
        <v>198</v>
      </c>
      <c r="C221" s="26">
        <v>0</v>
      </c>
      <c r="D221" s="26">
        <v>0</v>
      </c>
      <c r="E221" s="26">
        <v>0</v>
      </c>
    </row>
    <row r="222" spans="1:5" ht="14.4" x14ac:dyDescent="0.3">
      <c r="A222" s="24">
        <v>7223</v>
      </c>
      <c r="B222" s="25" t="s">
        <v>199</v>
      </c>
      <c r="C222" s="26">
        <v>0</v>
      </c>
      <c r="D222" s="26">
        <v>0</v>
      </c>
      <c r="E222" s="26">
        <v>0</v>
      </c>
    </row>
    <row r="223" spans="1:5" ht="14.4" x14ac:dyDescent="0.3">
      <c r="A223" s="24">
        <v>7229</v>
      </c>
      <c r="B223" s="25" t="s">
        <v>200</v>
      </c>
      <c r="C223" s="26">
        <v>0</v>
      </c>
      <c r="D223" s="26">
        <v>0</v>
      </c>
      <c r="E223" s="26">
        <v>0</v>
      </c>
    </row>
    <row r="224" spans="1:5" ht="14.4" x14ac:dyDescent="0.3">
      <c r="A224" s="24">
        <v>7230</v>
      </c>
      <c r="B224" s="25" t="s">
        <v>201</v>
      </c>
      <c r="C224" s="26">
        <v>0</v>
      </c>
      <c r="D224" s="26">
        <v>0</v>
      </c>
      <c r="E224" s="26">
        <v>0</v>
      </c>
    </row>
    <row r="225" spans="1:5" s="6" customFormat="1" ht="14.4" x14ac:dyDescent="0.3">
      <c r="A225" s="18">
        <v>8000</v>
      </c>
      <c r="B225" s="19" t="s">
        <v>264</v>
      </c>
      <c r="C225" s="20">
        <v>50823441.969999999</v>
      </c>
      <c r="D225" s="20">
        <v>49874479.700000003</v>
      </c>
      <c r="E225" s="20">
        <f t="shared" ref="E225" si="46">+E226+E239+E242</f>
        <v>34176444.530000001</v>
      </c>
    </row>
    <row r="226" spans="1:5" ht="14.4" x14ac:dyDescent="0.3">
      <c r="A226" s="21">
        <v>8100</v>
      </c>
      <c r="B226" s="22" t="s">
        <v>202</v>
      </c>
      <c r="C226" s="23">
        <v>22710160.300000004</v>
      </c>
      <c r="D226" s="23">
        <v>35393114.210000001</v>
      </c>
      <c r="E226" s="23">
        <f t="shared" ref="E226" si="47">SUM(E227:E238)</f>
        <v>19695086.059999999</v>
      </c>
    </row>
    <row r="227" spans="1:5" ht="14.4" x14ac:dyDescent="0.3">
      <c r="A227" s="24">
        <v>8101</v>
      </c>
      <c r="B227" s="25" t="s">
        <v>203</v>
      </c>
      <c r="C227" s="26">
        <v>14499482.880000001</v>
      </c>
      <c r="D227" s="26">
        <v>20253907.98</v>
      </c>
      <c r="E227" s="26">
        <v>13689847.76</v>
      </c>
    </row>
    <row r="228" spans="1:5" s="6" customFormat="1" ht="14.4" x14ac:dyDescent="0.3">
      <c r="A228" s="24">
        <v>8102</v>
      </c>
      <c r="B228" s="25" t="s">
        <v>204</v>
      </c>
      <c r="C228" s="26">
        <v>1866383.73</v>
      </c>
      <c r="D228" s="26">
        <v>2859966.14</v>
      </c>
      <c r="E228" s="26">
        <v>1827982.66</v>
      </c>
    </row>
    <row r="229" spans="1:5" ht="14.4" x14ac:dyDescent="0.3">
      <c r="A229" s="24">
        <v>8103</v>
      </c>
      <c r="B229" s="25" t="s">
        <v>205</v>
      </c>
      <c r="C229" s="26">
        <v>1284447.6100000001</v>
      </c>
      <c r="D229" s="26">
        <v>361544.6</v>
      </c>
      <c r="E229" s="26">
        <v>286445</v>
      </c>
    </row>
    <row r="230" spans="1:5" ht="14.4" x14ac:dyDescent="0.3">
      <c r="A230" s="24">
        <v>8104</v>
      </c>
      <c r="B230" s="25" t="s">
        <v>206</v>
      </c>
      <c r="C230" s="26">
        <v>0</v>
      </c>
      <c r="D230" s="26">
        <v>0</v>
      </c>
      <c r="E230" s="26">
        <v>0</v>
      </c>
    </row>
    <row r="231" spans="1:5" ht="27.6" x14ac:dyDescent="0.3">
      <c r="A231" s="24">
        <v>8105</v>
      </c>
      <c r="B231" s="25" t="s">
        <v>207</v>
      </c>
      <c r="C231" s="26">
        <v>215420.52</v>
      </c>
      <c r="D231" s="26">
        <v>202967.38</v>
      </c>
      <c r="E231" s="26">
        <v>206725.12</v>
      </c>
    </row>
    <row r="232" spans="1:5" ht="14.4" x14ac:dyDescent="0.3">
      <c r="A232" s="24">
        <v>8106</v>
      </c>
      <c r="B232" s="25" t="s">
        <v>208</v>
      </c>
      <c r="C232" s="26">
        <v>261935.94</v>
      </c>
      <c r="D232" s="26">
        <v>192654.23</v>
      </c>
      <c r="E232" s="26">
        <v>105465.17</v>
      </c>
    </row>
    <row r="233" spans="1:5" ht="14.4" x14ac:dyDescent="0.3">
      <c r="A233" s="24">
        <v>8107</v>
      </c>
      <c r="B233" s="25" t="s">
        <v>209</v>
      </c>
      <c r="C233" s="26">
        <v>0</v>
      </c>
      <c r="D233" s="26">
        <v>0</v>
      </c>
      <c r="E233" s="26">
        <v>0</v>
      </c>
    </row>
    <row r="234" spans="1:5" ht="27.6" x14ac:dyDescent="0.3">
      <c r="A234" s="24">
        <v>8108</v>
      </c>
      <c r="B234" s="25" t="s">
        <v>210</v>
      </c>
      <c r="C234" s="26">
        <v>78204.95</v>
      </c>
      <c r="D234" s="26">
        <v>78204.95</v>
      </c>
      <c r="E234" s="26">
        <v>78204.95</v>
      </c>
    </row>
    <row r="235" spans="1:5" ht="14.4" x14ac:dyDescent="0.3">
      <c r="A235" s="24">
        <v>8109</v>
      </c>
      <c r="B235" s="25" t="s">
        <v>211</v>
      </c>
      <c r="C235" s="26">
        <v>2909364.09</v>
      </c>
      <c r="D235" s="26">
        <v>7643144.04</v>
      </c>
      <c r="E235" s="26">
        <v>2995113.96</v>
      </c>
    </row>
    <row r="236" spans="1:5" ht="14.4" x14ac:dyDescent="0.3">
      <c r="A236" s="24">
        <v>8110</v>
      </c>
      <c r="B236" s="25" t="s">
        <v>212</v>
      </c>
      <c r="C236" s="26">
        <v>1131055.58</v>
      </c>
      <c r="D236" s="26">
        <v>573558.89</v>
      </c>
      <c r="E236" s="26">
        <v>447441.44</v>
      </c>
    </row>
    <row r="237" spans="1:5" ht="14.4" x14ac:dyDescent="0.3">
      <c r="A237" s="24">
        <v>8111</v>
      </c>
      <c r="B237" s="25" t="s">
        <v>213</v>
      </c>
      <c r="C237" s="26">
        <v>117808</v>
      </c>
      <c r="D237" s="26">
        <v>78265</v>
      </c>
      <c r="E237" s="26">
        <v>38442</v>
      </c>
    </row>
    <row r="238" spans="1:5" ht="14.4" x14ac:dyDescent="0.3">
      <c r="A238" s="24">
        <v>8112</v>
      </c>
      <c r="B238" s="25" t="s">
        <v>214</v>
      </c>
      <c r="C238" s="26">
        <v>346057</v>
      </c>
      <c r="D238" s="26">
        <v>3148901</v>
      </c>
      <c r="E238" s="26">
        <v>19418</v>
      </c>
    </row>
    <row r="239" spans="1:5" ht="14.4" x14ac:dyDescent="0.3">
      <c r="A239" s="21">
        <v>8200</v>
      </c>
      <c r="B239" s="22" t="s">
        <v>215</v>
      </c>
      <c r="C239" s="23">
        <v>14481358.469999999</v>
      </c>
      <c r="D239" s="23">
        <v>14481358.469999999</v>
      </c>
      <c r="E239" s="23">
        <f t="shared" ref="E239" si="48">+E240+E241</f>
        <v>14481358.469999999</v>
      </c>
    </row>
    <row r="240" spans="1:5" ht="14.4" x14ac:dyDescent="0.3">
      <c r="A240" s="24">
        <v>8201</v>
      </c>
      <c r="B240" s="25" t="s">
        <v>216</v>
      </c>
      <c r="C240" s="26">
        <v>9708306.1699999999</v>
      </c>
      <c r="D240" s="26">
        <v>9708306.1699999999</v>
      </c>
      <c r="E240" s="26">
        <v>9708306.1699999999</v>
      </c>
    </row>
    <row r="241" spans="1:5" ht="14.4" x14ac:dyDescent="0.3">
      <c r="A241" s="24">
        <v>8202</v>
      </c>
      <c r="B241" s="25" t="s">
        <v>217</v>
      </c>
      <c r="C241" s="26">
        <v>4773052.3</v>
      </c>
      <c r="D241" s="26">
        <v>4773052.3</v>
      </c>
      <c r="E241" s="26">
        <v>4773052.3</v>
      </c>
    </row>
    <row r="242" spans="1:5" ht="27.6" x14ac:dyDescent="0.3">
      <c r="A242" s="21">
        <v>8300</v>
      </c>
      <c r="B242" s="22" t="s">
        <v>218</v>
      </c>
      <c r="C242" s="23">
        <v>13631923.199999999</v>
      </c>
      <c r="D242" s="23">
        <v>7.02</v>
      </c>
      <c r="E242" s="23">
        <f t="shared" ref="E242" si="49">SUM(E243:E269)</f>
        <v>0</v>
      </c>
    </row>
    <row r="243" spans="1:5" ht="14.4" x14ac:dyDescent="0.3">
      <c r="A243" s="24">
        <v>8301</v>
      </c>
      <c r="B243" s="25" t="s">
        <v>219</v>
      </c>
      <c r="C243" s="26">
        <v>0</v>
      </c>
      <c r="D243" s="26">
        <v>0</v>
      </c>
      <c r="E243" s="26">
        <v>0</v>
      </c>
    </row>
    <row r="244" spans="1:5" ht="14.4" x14ac:dyDescent="0.3">
      <c r="A244" s="24">
        <v>8302</v>
      </c>
      <c r="B244" s="25" t="s">
        <v>220</v>
      </c>
      <c r="C244" s="26">
        <v>0</v>
      </c>
      <c r="D244" s="26">
        <v>0</v>
      </c>
      <c r="E244" s="26">
        <v>0</v>
      </c>
    </row>
    <row r="245" spans="1:5" ht="14.4" x14ac:dyDescent="0.3">
      <c r="A245" s="24">
        <v>8303</v>
      </c>
      <c r="B245" s="25" t="s">
        <v>221</v>
      </c>
      <c r="C245" s="26">
        <v>0</v>
      </c>
      <c r="D245" s="26">
        <v>0</v>
      </c>
      <c r="E245" s="26">
        <v>0</v>
      </c>
    </row>
    <row r="246" spans="1:5" ht="14.4" x14ac:dyDescent="0.3">
      <c r="A246" s="24">
        <v>8304</v>
      </c>
      <c r="B246" s="25" t="s">
        <v>222</v>
      </c>
      <c r="C246" s="26">
        <v>0</v>
      </c>
      <c r="D246" s="26">
        <v>0</v>
      </c>
      <c r="E246" s="26">
        <v>0</v>
      </c>
    </row>
    <row r="247" spans="1:5" ht="14.4" x14ac:dyDescent="0.3">
      <c r="A247" s="24">
        <v>8305</v>
      </c>
      <c r="B247" s="25" t="s">
        <v>223</v>
      </c>
      <c r="C247" s="26">
        <v>0</v>
      </c>
      <c r="D247" s="26">
        <v>0</v>
      </c>
      <c r="E247" s="26">
        <v>0</v>
      </c>
    </row>
    <row r="248" spans="1:5" ht="27.6" x14ac:dyDescent="0.3">
      <c r="A248" s="24">
        <v>8306</v>
      </c>
      <c r="B248" s="25" t="s">
        <v>224</v>
      </c>
      <c r="C248" s="26">
        <v>0</v>
      </c>
      <c r="D248" s="26">
        <v>0</v>
      </c>
      <c r="E248" s="26">
        <v>0</v>
      </c>
    </row>
    <row r="249" spans="1:5" ht="14.4" x14ac:dyDescent="0.3">
      <c r="A249" s="24">
        <v>8307</v>
      </c>
      <c r="B249" s="25" t="s">
        <v>225</v>
      </c>
      <c r="C249" s="26">
        <v>12631923.199999999</v>
      </c>
      <c r="D249" s="26">
        <v>7.02</v>
      </c>
      <c r="E249" s="26">
        <v>0</v>
      </c>
    </row>
    <row r="250" spans="1:5" ht="14.4" x14ac:dyDescent="0.3">
      <c r="A250" s="24">
        <v>8308</v>
      </c>
      <c r="B250" s="25" t="s">
        <v>226</v>
      </c>
      <c r="C250" s="26">
        <v>0</v>
      </c>
      <c r="D250" s="26">
        <v>0</v>
      </c>
      <c r="E250" s="26">
        <v>0</v>
      </c>
    </row>
    <row r="251" spans="1:5" ht="14.4" x14ac:dyDescent="0.3">
      <c r="A251" s="24">
        <v>8309</v>
      </c>
      <c r="B251" s="25" t="s">
        <v>227</v>
      </c>
      <c r="C251" s="26">
        <v>0</v>
      </c>
      <c r="D251" s="26">
        <v>0</v>
      </c>
      <c r="E251" s="26">
        <v>0</v>
      </c>
    </row>
    <row r="252" spans="1:5" ht="14.4" x14ac:dyDescent="0.3">
      <c r="A252" s="24">
        <v>8310</v>
      </c>
      <c r="B252" s="25" t="s">
        <v>228</v>
      </c>
      <c r="C252" s="26">
        <v>0</v>
      </c>
      <c r="D252" s="26">
        <v>0</v>
      </c>
      <c r="E252" s="26">
        <v>0</v>
      </c>
    </row>
    <row r="253" spans="1:5" ht="14.4" x14ac:dyDescent="0.3">
      <c r="A253" s="24">
        <v>8311</v>
      </c>
      <c r="B253" s="25" t="s">
        <v>229</v>
      </c>
      <c r="C253" s="26">
        <v>0</v>
      </c>
      <c r="D253" s="26">
        <v>0</v>
      </c>
      <c r="E253" s="26">
        <v>0</v>
      </c>
    </row>
    <row r="254" spans="1:5" s="6" customFormat="1" ht="14.4" x14ac:dyDescent="0.3">
      <c r="A254" s="24">
        <v>8312</v>
      </c>
      <c r="B254" s="25" t="s">
        <v>230</v>
      </c>
      <c r="C254" s="26">
        <v>0</v>
      </c>
      <c r="D254" s="26">
        <v>0</v>
      </c>
      <c r="E254" s="26">
        <v>0</v>
      </c>
    </row>
    <row r="255" spans="1:5" s="6" customFormat="1" ht="14.4" x14ac:dyDescent="0.3">
      <c r="A255" s="24">
        <v>8313</v>
      </c>
      <c r="B255" s="25" t="s">
        <v>231</v>
      </c>
      <c r="C255" s="26">
        <v>0</v>
      </c>
      <c r="D255" s="26">
        <v>0</v>
      </c>
      <c r="E255" s="26">
        <v>0</v>
      </c>
    </row>
    <row r="256" spans="1:5" ht="14.4" x14ac:dyDescent="0.3">
      <c r="A256" s="24">
        <v>8314</v>
      </c>
      <c r="B256" s="25" t="s">
        <v>232</v>
      </c>
      <c r="C256" s="26">
        <v>0</v>
      </c>
      <c r="D256" s="26">
        <v>0</v>
      </c>
      <c r="E256" s="26">
        <v>0</v>
      </c>
    </row>
    <row r="257" spans="1:5" ht="14.4" x14ac:dyDescent="0.3">
      <c r="A257" s="24">
        <v>8315</v>
      </c>
      <c r="B257" s="25" t="s">
        <v>233</v>
      </c>
      <c r="C257" s="26">
        <v>0</v>
      </c>
      <c r="D257" s="26">
        <v>0</v>
      </c>
      <c r="E257" s="26">
        <v>0</v>
      </c>
    </row>
    <row r="258" spans="1:5" ht="14.4" x14ac:dyDescent="0.3">
      <c r="A258" s="24">
        <v>8316</v>
      </c>
      <c r="B258" s="25" t="s">
        <v>234</v>
      </c>
      <c r="C258" s="26">
        <v>0</v>
      </c>
      <c r="D258" s="26">
        <v>0</v>
      </c>
      <c r="E258" s="26">
        <v>0</v>
      </c>
    </row>
    <row r="259" spans="1:5" ht="14.4" x14ac:dyDescent="0.3">
      <c r="A259" s="24">
        <v>8317</v>
      </c>
      <c r="B259" s="25" t="s">
        <v>235</v>
      </c>
      <c r="C259" s="26">
        <v>0</v>
      </c>
      <c r="D259" s="26">
        <v>0</v>
      </c>
      <c r="E259" s="26">
        <v>0</v>
      </c>
    </row>
    <row r="260" spans="1:5" ht="14.4" x14ac:dyDescent="0.3">
      <c r="A260" s="24">
        <v>8318</v>
      </c>
      <c r="B260" s="25" t="s">
        <v>236</v>
      </c>
      <c r="C260" s="26">
        <v>0</v>
      </c>
      <c r="D260" s="26">
        <v>0</v>
      </c>
      <c r="E260" s="26">
        <v>0</v>
      </c>
    </row>
    <row r="261" spans="1:5" s="6" customFormat="1" ht="14.4" x14ac:dyDescent="0.3">
      <c r="A261" s="24">
        <v>8319</v>
      </c>
      <c r="B261" s="25" t="s">
        <v>237</v>
      </c>
      <c r="C261" s="26">
        <v>0</v>
      </c>
      <c r="D261" s="26">
        <v>0</v>
      </c>
      <c r="E261" s="26">
        <v>0</v>
      </c>
    </row>
    <row r="262" spans="1:5" ht="27.6" x14ac:dyDescent="0.3">
      <c r="A262" s="24">
        <v>8322</v>
      </c>
      <c r="B262" s="25" t="s">
        <v>238</v>
      </c>
      <c r="C262" s="26">
        <v>0</v>
      </c>
      <c r="D262" s="26">
        <v>0</v>
      </c>
      <c r="E262" s="26">
        <v>0</v>
      </c>
    </row>
    <row r="263" spans="1:5" s="6" customFormat="1" ht="14.4" x14ac:dyDescent="0.3">
      <c r="A263" s="24">
        <v>8330</v>
      </c>
      <c r="B263" s="36" t="s">
        <v>239</v>
      </c>
      <c r="C263" s="26">
        <v>0</v>
      </c>
      <c r="D263" s="26">
        <v>0</v>
      </c>
      <c r="E263" s="26">
        <v>0</v>
      </c>
    </row>
    <row r="264" spans="1:5" ht="14.4" x14ac:dyDescent="0.3">
      <c r="A264" s="24">
        <v>8338</v>
      </c>
      <c r="B264" s="25" t="s">
        <v>240</v>
      </c>
      <c r="C264" s="26">
        <v>0</v>
      </c>
      <c r="D264" s="26">
        <v>0</v>
      </c>
      <c r="E264" s="26">
        <v>0</v>
      </c>
    </row>
    <row r="265" spans="1:5" ht="14.4" x14ac:dyDescent="0.3">
      <c r="A265" s="24">
        <v>8349</v>
      </c>
      <c r="B265" s="25" t="s">
        <v>214</v>
      </c>
      <c r="C265" s="26">
        <v>0</v>
      </c>
      <c r="D265" s="26">
        <v>0</v>
      </c>
      <c r="E265" s="26">
        <v>0</v>
      </c>
    </row>
    <row r="266" spans="1:5" ht="14.4" x14ac:dyDescent="0.3">
      <c r="A266" s="24">
        <v>8350</v>
      </c>
      <c r="B266" s="25" t="s">
        <v>241</v>
      </c>
      <c r="C266" s="26">
        <v>0</v>
      </c>
      <c r="D266" s="26">
        <v>0</v>
      </c>
      <c r="E266" s="26">
        <v>0</v>
      </c>
    </row>
    <row r="267" spans="1:5" ht="14.4" x14ac:dyDescent="0.3">
      <c r="A267" s="24">
        <v>8353</v>
      </c>
      <c r="B267" s="25" t="s">
        <v>242</v>
      </c>
      <c r="C267" s="26">
        <v>0</v>
      </c>
      <c r="D267" s="26">
        <v>0</v>
      </c>
      <c r="E267" s="26">
        <v>0</v>
      </c>
    </row>
    <row r="268" spans="1:5" ht="14.4" x14ac:dyDescent="0.3">
      <c r="A268" s="37">
        <v>8362</v>
      </c>
      <c r="B268" s="33" t="s">
        <v>243</v>
      </c>
      <c r="C268" s="26">
        <v>0</v>
      </c>
      <c r="D268" s="26">
        <v>0</v>
      </c>
      <c r="E268" s="26">
        <v>0</v>
      </c>
    </row>
    <row r="269" spans="1:5" ht="14.4" x14ac:dyDescent="0.3">
      <c r="A269" s="37">
        <v>8375</v>
      </c>
      <c r="B269" s="33" t="s">
        <v>256</v>
      </c>
      <c r="C269" s="26">
        <v>1000000</v>
      </c>
      <c r="D269" s="26">
        <v>0</v>
      </c>
      <c r="E269" s="26">
        <v>0</v>
      </c>
    </row>
    <row r="270" spans="1:5" ht="14.4" x14ac:dyDescent="0.3">
      <c r="A270" s="18">
        <v>9000</v>
      </c>
      <c r="B270" s="19" t="s">
        <v>265</v>
      </c>
      <c r="C270" s="20">
        <v>0</v>
      </c>
      <c r="D270" s="20">
        <v>0</v>
      </c>
      <c r="E270" s="20">
        <f t="shared" ref="E270" si="50">+E271+E278+E280</f>
        <v>0</v>
      </c>
    </row>
    <row r="271" spans="1:5" ht="14.4" x14ac:dyDescent="0.3">
      <c r="A271" s="21">
        <v>9300</v>
      </c>
      <c r="B271" s="22" t="s">
        <v>244</v>
      </c>
      <c r="C271" s="23">
        <v>0</v>
      </c>
      <c r="D271" s="23">
        <v>0</v>
      </c>
      <c r="E271" s="23">
        <f t="shared" ref="E271" si="51">+E272+E277</f>
        <v>0</v>
      </c>
    </row>
    <row r="272" spans="1:5" ht="27.6" x14ac:dyDescent="0.3">
      <c r="A272" s="24">
        <v>9301</v>
      </c>
      <c r="B272" s="25" t="s">
        <v>245</v>
      </c>
      <c r="C272" s="26">
        <v>0</v>
      </c>
      <c r="D272" s="26">
        <v>0</v>
      </c>
      <c r="E272" s="26">
        <v>0</v>
      </c>
    </row>
    <row r="273" spans="1:5" ht="14.4" x14ac:dyDescent="0.3">
      <c r="A273" s="24" t="s">
        <v>10</v>
      </c>
      <c r="B273" s="25" t="s">
        <v>246</v>
      </c>
      <c r="C273" s="26">
        <v>0</v>
      </c>
      <c r="D273" s="26">
        <v>0</v>
      </c>
      <c r="E273" s="26">
        <v>0</v>
      </c>
    </row>
    <row r="274" spans="1:5" ht="14.4" x14ac:dyDescent="0.3">
      <c r="A274" s="24" t="s">
        <v>10</v>
      </c>
      <c r="B274" s="25" t="s">
        <v>247</v>
      </c>
      <c r="C274" s="26">
        <v>0</v>
      </c>
      <c r="D274" s="26">
        <v>0</v>
      </c>
      <c r="E274" s="26">
        <v>0</v>
      </c>
    </row>
    <row r="275" spans="1:5" ht="14.4" x14ac:dyDescent="0.3">
      <c r="A275" s="24" t="s">
        <v>10</v>
      </c>
      <c r="B275" s="25" t="s">
        <v>248</v>
      </c>
      <c r="C275" s="26">
        <v>0</v>
      </c>
      <c r="D275" s="26">
        <v>0</v>
      </c>
      <c r="E275" s="26">
        <v>0</v>
      </c>
    </row>
    <row r="276" spans="1:5" ht="14.4" x14ac:dyDescent="0.3">
      <c r="A276" s="24"/>
      <c r="B276" s="25"/>
      <c r="C276" s="26"/>
      <c r="D276" s="26"/>
      <c r="E276" s="26"/>
    </row>
    <row r="277" spans="1:5" ht="14.4" x14ac:dyDescent="0.3">
      <c r="A277" s="24">
        <v>9302</v>
      </c>
      <c r="B277" s="25" t="s">
        <v>249</v>
      </c>
      <c r="C277" s="26">
        <v>0</v>
      </c>
      <c r="D277" s="26">
        <v>0</v>
      </c>
      <c r="E277" s="26">
        <v>0</v>
      </c>
    </row>
    <row r="278" spans="1:5" ht="14.4" x14ac:dyDescent="0.3">
      <c r="A278" s="18">
        <v>9400</v>
      </c>
      <c r="B278" s="19" t="s">
        <v>250</v>
      </c>
      <c r="C278" s="23">
        <v>0</v>
      </c>
      <c r="D278" s="23">
        <v>0</v>
      </c>
      <c r="E278" s="23">
        <f t="shared" ref="E278" si="52">+E279</f>
        <v>0</v>
      </c>
    </row>
    <row r="279" spans="1:5" ht="14.4" x14ac:dyDescent="0.3">
      <c r="A279" s="24">
        <v>9401</v>
      </c>
      <c r="B279" s="25" t="s">
        <v>251</v>
      </c>
      <c r="C279" s="26">
        <v>0</v>
      </c>
      <c r="D279" s="26">
        <v>0</v>
      </c>
      <c r="E279" s="26">
        <v>0</v>
      </c>
    </row>
    <row r="280" spans="1:5" ht="14.4" x14ac:dyDescent="0.3">
      <c r="A280" s="18">
        <v>9500</v>
      </c>
      <c r="B280" s="19" t="s">
        <v>252</v>
      </c>
      <c r="C280" s="23">
        <v>0</v>
      </c>
      <c r="D280" s="23">
        <v>0</v>
      </c>
      <c r="E280" s="23">
        <f t="shared" ref="E280" si="53">+E281</f>
        <v>0</v>
      </c>
    </row>
    <row r="281" spans="1:5" ht="14.4" x14ac:dyDescent="0.3">
      <c r="A281" s="24">
        <v>9501</v>
      </c>
      <c r="B281" s="25" t="s">
        <v>252</v>
      </c>
      <c r="C281" s="26">
        <v>0</v>
      </c>
      <c r="D281" s="26">
        <v>0</v>
      </c>
      <c r="E281" s="26">
        <v>0</v>
      </c>
    </row>
    <row r="282" spans="1:5" ht="16.2" thickBot="1" x14ac:dyDescent="0.35">
      <c r="A282" s="38"/>
      <c r="B282" s="39" t="s">
        <v>266</v>
      </c>
      <c r="C282" s="40">
        <v>60242105.609999999</v>
      </c>
      <c r="D282" s="40">
        <v>58858032.829999998</v>
      </c>
      <c r="E282" s="40">
        <f t="shared" ref="E282" si="54">E7+E45+E52+E164+E188+E214+E225+E270</f>
        <v>43232403.780000001</v>
      </c>
    </row>
  </sheetData>
  <mergeCells count="9"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rintOptions horizontalCentered="1"/>
  <pageMargins left="0.39370078740157483" right="0.39370078740157483" top="0.39370078740157483" bottom="0.39370078740157483" header="0.31496062992125984" footer="0.31496062992125984"/>
  <pageSetup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2020-09-02T16:23:37Z</cp:lastPrinted>
  <dcterms:created xsi:type="dcterms:W3CDTF">2020-09-02T16:10:41Z</dcterms:created>
  <dcterms:modified xsi:type="dcterms:W3CDTF">2020-09-02T16:23:55Z</dcterms:modified>
</cp:coreProperties>
</file>